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IFG_ APARECIDA DE GOIÂNIA\CONSELHO DEPARTAMENTAL_ CONDEP\2026-1_Análies Processos de Afastamento\"/>
    </mc:Choice>
  </mc:AlternateContent>
  <xr:revisionPtr revIDLastSave="0" documentId="13_ncr:1_{65A91874-7ABC-4007-957C-089C79CF8186}" xr6:coauthVersionLast="47" xr6:coauthVersionMax="47" xr10:uidLastSave="{00000000-0000-0000-0000-000000000000}"/>
  <bookViews>
    <workbookView xWindow="-120" yWindow="-120" windowWidth="20730" windowHeight="11040" tabRatio="821" xr2:uid="{BBE1628B-30B5-45FE-85BE-3DE91FCD7D0D}"/>
  </bookViews>
  <sheets>
    <sheet name="Anexo II" sheetId="8" r:id="rId1"/>
    <sheet name="Critério1" sheetId="10" r:id="rId2"/>
    <sheet name="Critério2" sheetId="11" r:id="rId3"/>
    <sheet name="Critério3" sheetId="12" r:id="rId4"/>
    <sheet name="Critério4" sheetId="13" r:id="rId5"/>
    <sheet name="Critério5" sheetId="14" r:id="rId6"/>
    <sheet name="Critério6" sheetId="15" r:id="rId7"/>
    <sheet name="Critério7" sheetId="16" r:id="rId8"/>
    <sheet name="Critério8" sheetId="17" r:id="rId9"/>
    <sheet name="Critério9" sheetId="18" r:id="rId10"/>
    <sheet name="Critério10" sheetId="19" r:id="rId11"/>
    <sheet name="Critério11" sheetId="20" r:id="rId12"/>
    <sheet name="Critério12" sheetId="21" r:id="rId13"/>
    <sheet name="Critério13" sheetId="22" r:id="rId14"/>
    <sheet name="Critério14" sheetId="23" r:id="rId15"/>
    <sheet name="Critério15" sheetId="24" r:id="rId16"/>
    <sheet name="Critério16" sheetId="25" r:id="rId17"/>
    <sheet name="Critério17" sheetId="26" r:id="rId18"/>
    <sheet name="Critério18" sheetId="27" r:id="rId19"/>
    <sheet name="Critério19" sheetId="28" r:id="rId20"/>
    <sheet name="Critério20" sheetId="29" r:id="rId21"/>
    <sheet name="Critério21" sheetId="30" r:id="rId22"/>
    <sheet name="Critério22" sheetId="31" r:id="rId23"/>
    <sheet name="Critério23" sheetId="33" r:id="rId24"/>
    <sheet name="Critério24" sheetId="32" r:id="rId25"/>
  </sheets>
  <definedNames>
    <definedName name="_xlnm.Print_Area" localSheetId="0">'Anexo II'!$B$1:$I$46</definedName>
    <definedName name="_xlnm.Print_Area" localSheetId="1">Critério1!$B$2:$O$21</definedName>
    <definedName name="_xlnm.Print_Area" localSheetId="10">Critério10!$B$1:$P$24</definedName>
    <definedName name="_xlnm.Print_Area" localSheetId="11">Critério11!$B$1:$P$24</definedName>
    <definedName name="_xlnm.Print_Area" localSheetId="12">Critério12!$B$1:$P$30</definedName>
    <definedName name="_xlnm.Print_Area" localSheetId="13">Critério13!$B$1:$P$30</definedName>
    <definedName name="_xlnm.Print_Area" localSheetId="14">Critério14!$B$1:$P$30</definedName>
    <definedName name="_xlnm.Print_Area" localSheetId="15">Critério15!$B$1:$P$33</definedName>
    <definedName name="_xlnm.Print_Area" localSheetId="16">Critério16!$B$1:$O$22</definedName>
    <definedName name="_xlnm.Print_Area" localSheetId="17">Critério17!$B$1:$P$30</definedName>
    <definedName name="_xlnm.Print_Area" localSheetId="18">Critério18!$B$1:$P$29</definedName>
    <definedName name="_xlnm.Print_Area" localSheetId="19">Critério19!$B$1:$P$29</definedName>
    <definedName name="_xlnm.Print_Area" localSheetId="2">Critério2!$B$2:$R$16</definedName>
    <definedName name="_xlnm.Print_Area" localSheetId="20">Critério20!$B$1:$P$29</definedName>
    <definedName name="_xlnm.Print_Area" localSheetId="21">Critério21!$B$1:$P$29</definedName>
    <definedName name="_xlnm.Print_Area" localSheetId="22">Critério22!$B$1:$P$29</definedName>
    <definedName name="_xlnm.Print_Area" localSheetId="23">Critério23!$B$1:$P$29</definedName>
    <definedName name="_xlnm.Print_Area" localSheetId="24">Critério24!$B$1:$O$19</definedName>
    <definedName name="_xlnm.Print_Area" localSheetId="3">Critério3!$B$2:$R$16</definedName>
    <definedName name="_xlnm.Print_Area" localSheetId="4">Critério4!$B$2:$R$15</definedName>
    <definedName name="_xlnm.Print_Area" localSheetId="5">Critério5!$B$2:$R$16</definedName>
    <definedName name="_xlnm.Print_Area" localSheetId="6">Critério6!$B$1:$P$24</definedName>
    <definedName name="_xlnm.Print_Area" localSheetId="7">Critério7!$B$1:$P$24</definedName>
    <definedName name="_xlnm.Print_Area" localSheetId="8">Critério8!$B$1:$P$24</definedName>
    <definedName name="_xlnm.Print_Area" localSheetId="9">Critério9!$B$1:$P$24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5" l="1"/>
  <c r="O4" i="10"/>
  <c r="R4" i="10"/>
  <c r="H27" i="8"/>
  <c r="H25" i="8"/>
  <c r="H23" i="8"/>
  <c r="F27" i="8"/>
  <c r="O3" i="33"/>
  <c r="E39" i="8" s="1"/>
  <c r="O3" i="31"/>
  <c r="E38" i="8" s="1"/>
  <c r="V4" i="14"/>
  <c r="Q4" i="14"/>
  <c r="V4" i="13"/>
  <c r="Q4" i="13"/>
  <c r="D38" i="8"/>
  <c r="AD28" i="33"/>
  <c r="M28" i="33"/>
  <c r="AD27" i="33"/>
  <c r="M27" i="33"/>
  <c r="AD26" i="33"/>
  <c r="M26" i="33"/>
  <c r="AD25" i="33"/>
  <c r="M25" i="33"/>
  <c r="AD24" i="33"/>
  <c r="M24" i="33"/>
  <c r="AD23" i="33"/>
  <c r="M23" i="33"/>
  <c r="AD22" i="33"/>
  <c r="M22" i="33"/>
  <c r="AD21" i="33"/>
  <c r="M21" i="33"/>
  <c r="AD20" i="33"/>
  <c r="M20" i="33"/>
  <c r="AD19" i="33"/>
  <c r="M19" i="33"/>
  <c r="AD18" i="33"/>
  <c r="M18" i="33"/>
  <c r="S3" i="33"/>
  <c r="U3" i="33" s="1"/>
  <c r="S3" i="30"/>
  <c r="O3" i="30"/>
  <c r="T3" i="22"/>
  <c r="O3" i="24"/>
  <c r="O3" i="23"/>
  <c r="M29" i="33" l="1"/>
  <c r="G39" i="8"/>
  <c r="AD29" i="33"/>
  <c r="P3" i="33"/>
  <c r="F38" i="8"/>
  <c r="G40" i="8"/>
  <c r="S3" i="32"/>
  <c r="AD28" i="31"/>
  <c r="AD27" i="31"/>
  <c r="AD26" i="31"/>
  <c r="AD25" i="31"/>
  <c r="AD24" i="31"/>
  <c r="AD23" i="31"/>
  <c r="AD22" i="31"/>
  <c r="AD21" i="31"/>
  <c r="AD20" i="31"/>
  <c r="AD19" i="31"/>
  <c r="AD18" i="31"/>
  <c r="S3" i="31"/>
  <c r="G37" i="8"/>
  <c r="S3" i="29"/>
  <c r="G36" i="8" s="1"/>
  <c r="O3" i="29"/>
  <c r="E36" i="8" s="1"/>
  <c r="P3" i="30"/>
  <c r="AD28" i="30"/>
  <c r="AD27" i="30"/>
  <c r="AD26" i="30"/>
  <c r="AD25" i="30"/>
  <c r="AD24" i="30"/>
  <c r="AD23" i="30"/>
  <c r="AD22" i="30"/>
  <c r="AD21" i="30"/>
  <c r="AD20" i="30"/>
  <c r="AD19" i="30"/>
  <c r="AD18" i="30"/>
  <c r="AD28" i="29"/>
  <c r="AD27" i="29"/>
  <c r="AD26" i="29"/>
  <c r="AD25" i="29"/>
  <c r="AD24" i="29"/>
  <c r="AD23" i="29"/>
  <c r="AD22" i="29"/>
  <c r="AD21" i="29"/>
  <c r="AD20" i="29"/>
  <c r="AD19" i="29"/>
  <c r="AD18" i="29"/>
  <c r="AD28" i="28"/>
  <c r="AD27" i="28"/>
  <c r="AD26" i="28"/>
  <c r="AD25" i="28"/>
  <c r="AD24" i="28"/>
  <c r="AD23" i="28"/>
  <c r="AD22" i="28"/>
  <c r="AD21" i="28"/>
  <c r="AD20" i="28"/>
  <c r="AD19" i="28"/>
  <c r="AD18" i="28"/>
  <c r="AD28" i="27"/>
  <c r="AD27" i="27"/>
  <c r="AD26" i="27"/>
  <c r="AD25" i="27"/>
  <c r="AD24" i="27"/>
  <c r="AD23" i="27"/>
  <c r="AD22" i="27"/>
  <c r="AD21" i="27"/>
  <c r="AD20" i="27"/>
  <c r="AD19" i="27"/>
  <c r="AD18" i="27"/>
  <c r="AD29" i="27" s="1"/>
  <c r="S3" i="27" s="1"/>
  <c r="U3" i="27" s="1"/>
  <c r="AD29" i="26"/>
  <c r="AD28" i="26"/>
  <c r="AD27" i="26"/>
  <c r="AD26" i="26"/>
  <c r="AD25" i="26"/>
  <c r="AD24" i="26"/>
  <c r="AD23" i="26"/>
  <c r="AD22" i="26"/>
  <c r="AD21" i="26"/>
  <c r="AD20" i="26"/>
  <c r="AD19" i="26"/>
  <c r="G32" i="8"/>
  <c r="S3" i="25"/>
  <c r="T3" i="24"/>
  <c r="V3" i="24" s="1"/>
  <c r="G29" i="8"/>
  <c r="O3" i="22"/>
  <c r="P3" i="22" s="1"/>
  <c r="T3" i="21"/>
  <c r="V3" i="21" s="1"/>
  <c r="O3" i="21"/>
  <c r="P3" i="21" s="1"/>
  <c r="T3" i="23"/>
  <c r="V3" i="23" s="1"/>
  <c r="O3" i="20"/>
  <c r="P3" i="20" s="1"/>
  <c r="AE23" i="20"/>
  <c r="AE22" i="20"/>
  <c r="AE20" i="20"/>
  <c r="AE19" i="20"/>
  <c r="AE18" i="20"/>
  <c r="U3" i="20"/>
  <c r="G27" i="8" s="1"/>
  <c r="T3" i="19"/>
  <c r="G26" i="8" s="1"/>
  <c r="O3" i="19"/>
  <c r="P3" i="19" s="1"/>
  <c r="T3" i="18"/>
  <c r="W3" i="18" s="1"/>
  <c r="O3" i="18"/>
  <c r="P3" i="18" s="1"/>
  <c r="U3" i="17"/>
  <c r="X3" i="17" s="1"/>
  <c r="O3" i="17"/>
  <c r="P3" i="17" s="1"/>
  <c r="T3" i="16"/>
  <c r="G23" i="8" s="1"/>
  <c r="O3" i="16"/>
  <c r="P3" i="16" s="1"/>
  <c r="T3" i="15"/>
  <c r="W3" i="15" s="1"/>
  <c r="O3" i="15"/>
  <c r="P3" i="15" s="1"/>
  <c r="AD23" i="19"/>
  <c r="AD22" i="19"/>
  <c r="AD20" i="19"/>
  <c r="AD19" i="19"/>
  <c r="AD18" i="19"/>
  <c r="AD23" i="18"/>
  <c r="AD22" i="18"/>
  <c r="AD20" i="18"/>
  <c r="AD19" i="18"/>
  <c r="AD18" i="18"/>
  <c r="AE23" i="17"/>
  <c r="AE22" i="17"/>
  <c r="AE20" i="17"/>
  <c r="AE19" i="17"/>
  <c r="AE18" i="17"/>
  <c r="AD18" i="16"/>
  <c r="AD23" i="16"/>
  <c r="AD22" i="16"/>
  <c r="AD20" i="16"/>
  <c r="AD19" i="16"/>
  <c r="X4" i="14"/>
  <c r="D18" i="8"/>
  <c r="AD23" i="15"/>
  <c r="AD22" i="15"/>
  <c r="AD20" i="15"/>
  <c r="AD19" i="15"/>
  <c r="AD18" i="15"/>
  <c r="G21" i="8"/>
  <c r="W4" i="13"/>
  <c r="V4" i="12"/>
  <c r="W4" i="12" s="1"/>
  <c r="V4" i="11"/>
  <c r="W4" i="11" s="1"/>
  <c r="G17" i="8"/>
  <c r="H17" i="8"/>
  <c r="D36" i="8"/>
  <c r="D35" i="8"/>
  <c r="D31" i="8"/>
  <c r="D37" i="8"/>
  <c r="D39" i="8"/>
  <c r="F39" i="8" s="1"/>
  <c r="E40" i="8"/>
  <c r="O3" i="32"/>
  <c r="D40" i="8" s="1"/>
  <c r="M28" i="31"/>
  <c r="M27" i="31"/>
  <c r="M26" i="31"/>
  <c r="M25" i="31"/>
  <c r="M24" i="31"/>
  <c r="M23" i="31"/>
  <c r="M22" i="31"/>
  <c r="M21" i="31"/>
  <c r="M20" i="31"/>
  <c r="M19" i="31"/>
  <c r="M18" i="31"/>
  <c r="P3" i="31"/>
  <c r="M28" i="30"/>
  <c r="M27" i="30"/>
  <c r="M26" i="30"/>
  <c r="M25" i="30"/>
  <c r="M24" i="30"/>
  <c r="M23" i="30"/>
  <c r="M22" i="30"/>
  <c r="M21" i="30"/>
  <c r="M20" i="30"/>
  <c r="M19" i="30"/>
  <c r="M18" i="30"/>
  <c r="M28" i="29"/>
  <c r="M27" i="29"/>
  <c r="M26" i="29"/>
  <c r="M25" i="29"/>
  <c r="M24" i="29"/>
  <c r="M23" i="29"/>
  <c r="M22" i="29"/>
  <c r="M21" i="29"/>
  <c r="M20" i="29"/>
  <c r="M19" i="29"/>
  <c r="M18" i="29"/>
  <c r="M28" i="28"/>
  <c r="M27" i="28"/>
  <c r="M26" i="28"/>
  <c r="M25" i="28"/>
  <c r="M24" i="28"/>
  <c r="M23" i="28"/>
  <c r="M22" i="28"/>
  <c r="M21" i="28"/>
  <c r="M20" i="28"/>
  <c r="M19" i="28"/>
  <c r="M18" i="28"/>
  <c r="D34" i="8"/>
  <c r="M28" i="27"/>
  <c r="M27" i="27"/>
  <c r="M26" i="27"/>
  <c r="M25" i="27"/>
  <c r="M24" i="27"/>
  <c r="M23" i="27"/>
  <c r="M22" i="27"/>
  <c r="M21" i="27"/>
  <c r="M20" i="27"/>
  <c r="M19" i="27"/>
  <c r="M18" i="27"/>
  <c r="D33" i="8"/>
  <c r="M22" i="26"/>
  <c r="M23" i="26"/>
  <c r="M24" i="26"/>
  <c r="M25" i="26"/>
  <c r="M26" i="26"/>
  <c r="M27" i="26"/>
  <c r="M28" i="26"/>
  <c r="M29" i="26"/>
  <c r="M21" i="26"/>
  <c r="M20" i="26"/>
  <c r="M19" i="26"/>
  <c r="E32" i="8"/>
  <c r="D32" i="8"/>
  <c r="F32" i="8" s="1"/>
  <c r="D30" i="8"/>
  <c r="D29" i="8"/>
  <c r="D28" i="8"/>
  <c r="D27" i="8"/>
  <c r="D26" i="8"/>
  <c r="D25" i="8"/>
  <c r="P3" i="24"/>
  <c r="P3" i="23"/>
  <c r="M23" i="20"/>
  <c r="M22" i="20"/>
  <c r="M20" i="20"/>
  <c r="M19" i="20"/>
  <c r="M18" i="20"/>
  <c r="M23" i="19"/>
  <c r="M22" i="19"/>
  <c r="M20" i="19"/>
  <c r="M19" i="19"/>
  <c r="M18" i="19"/>
  <c r="M23" i="18"/>
  <c r="M22" i="18"/>
  <c r="M20" i="18"/>
  <c r="M19" i="18"/>
  <c r="M18" i="18"/>
  <c r="D24" i="8"/>
  <c r="M23" i="17"/>
  <c r="M22" i="17"/>
  <c r="M20" i="17"/>
  <c r="M19" i="17"/>
  <c r="M18" i="17"/>
  <c r="D23" i="8"/>
  <c r="M23" i="16"/>
  <c r="M22" i="16"/>
  <c r="M20" i="16"/>
  <c r="M19" i="16"/>
  <c r="M18" i="16"/>
  <c r="D21" i="8"/>
  <c r="D22" i="8"/>
  <c r="M23" i="15"/>
  <c r="M22" i="15"/>
  <c r="M20" i="15"/>
  <c r="M19" i="15"/>
  <c r="M18" i="15"/>
  <c r="M30" i="26" l="1"/>
  <c r="O3" i="26" s="1"/>
  <c r="P3" i="26" s="1"/>
  <c r="AD29" i="31"/>
  <c r="U3" i="31"/>
  <c r="G38" i="8"/>
  <c r="H38" i="8" s="1"/>
  <c r="AD29" i="30"/>
  <c r="M29" i="29"/>
  <c r="G34" i="8"/>
  <c r="H34" i="8" s="1"/>
  <c r="AD30" i="26"/>
  <c r="S3" i="26" s="1"/>
  <c r="U3" i="26" s="1"/>
  <c r="H29" i="8"/>
  <c r="H40" i="8"/>
  <c r="G28" i="8"/>
  <c r="H28" i="8" s="1"/>
  <c r="W3" i="19"/>
  <c r="G25" i="8"/>
  <c r="G24" i="8"/>
  <c r="H24" i="8" s="1"/>
  <c r="W3" i="16"/>
  <c r="W4" i="14"/>
  <c r="G20" i="8"/>
  <c r="G19" i="8"/>
  <c r="U3" i="30"/>
  <c r="AD29" i="29"/>
  <c r="U3" i="29" s="1"/>
  <c r="AD29" i="28"/>
  <c r="S3" i="28" s="1"/>
  <c r="M29" i="28"/>
  <c r="O3" i="28" s="1"/>
  <c r="P3" i="28" s="1"/>
  <c r="G33" i="8"/>
  <c r="H33" i="8" s="1"/>
  <c r="H32" i="8"/>
  <c r="G31" i="8"/>
  <c r="H31" i="8" s="1"/>
  <c r="G30" i="8"/>
  <c r="H30" i="8" s="1"/>
  <c r="M29" i="31"/>
  <c r="E37" i="8"/>
  <c r="F37" i="8" s="1"/>
  <c r="M29" i="30"/>
  <c r="M29" i="27"/>
  <c r="O3" i="27" s="1"/>
  <c r="E31" i="8"/>
  <c r="V3" i="22"/>
  <c r="E30" i="8"/>
  <c r="E29" i="8"/>
  <c r="E28" i="8"/>
  <c r="E27" i="8"/>
  <c r="X3" i="20"/>
  <c r="G22" i="8"/>
  <c r="H22" i="8" s="1"/>
  <c r="E26" i="8"/>
  <c r="E25" i="8"/>
  <c r="F25" i="8" s="1"/>
  <c r="E24" i="8"/>
  <c r="E23" i="8"/>
  <c r="F23" i="8" s="1"/>
  <c r="E22" i="8"/>
  <c r="H39" i="8"/>
  <c r="H37" i="8"/>
  <c r="H26" i="8"/>
  <c r="F36" i="8"/>
  <c r="H36" i="8"/>
  <c r="H21" i="8"/>
  <c r="G18" i="8"/>
  <c r="H18" i="8" s="1"/>
  <c r="P3" i="29"/>
  <c r="E33" i="8" l="1"/>
  <c r="F33" i="8" s="1"/>
  <c r="U3" i="28"/>
  <c r="G35" i="8"/>
  <c r="H35" i="8" s="1"/>
  <c r="E35" i="8"/>
  <c r="F35" i="8" s="1"/>
  <c r="P3" i="27"/>
  <c r="E34" i="8"/>
  <c r="F34" i="8" s="1"/>
  <c r="R4" i="14"/>
  <c r="D20" i="8"/>
  <c r="H20" i="8" s="1"/>
  <c r="D19" i="8"/>
  <c r="H19" i="8" s="1"/>
  <c r="E17" i="8"/>
  <c r="Q4" i="12"/>
  <c r="Q4" i="11"/>
  <c r="E18" i="8" s="1"/>
  <c r="D17" i="8"/>
  <c r="R4" i="13" l="1"/>
  <c r="E20" i="8"/>
  <c r="F20" i="8" s="1"/>
  <c r="E21" i="8"/>
  <c r="F21" i="8" s="1"/>
  <c r="R4" i="12"/>
  <c r="E19" i="8"/>
  <c r="F19" i="8" s="1"/>
  <c r="F17" i="8"/>
  <c r="H41" i="8"/>
  <c r="F18" i="8"/>
  <c r="R4" i="11"/>
  <c r="F31" i="8"/>
  <c r="F30" i="8"/>
  <c r="F29" i="8"/>
  <c r="F28" i="8"/>
  <c r="F26" i="8"/>
  <c r="F24" i="8"/>
  <c r="F22" i="8"/>
  <c r="F40" i="8" l="1"/>
  <c r="F4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Ricardo Fernandes de Andrade</author>
  </authors>
  <commentList>
    <comment ref="J17" authorId="0" shapeId="0" xr:uid="{D46A7C9D-BD22-4A3C-9253-3A1DECED04D0}">
      <text>
        <r>
          <rPr>
            <b/>
            <sz val="9"/>
            <color indexed="81"/>
            <rFont val="Segoe UI"/>
            <family val="2"/>
          </rPr>
          <t>Inserir o número da págna que o documento se encontra</t>
        </r>
        <r>
          <rPr>
            <sz val="9"/>
            <color indexed="81"/>
            <rFont val="Segoe UI"/>
            <family val="2"/>
          </rPr>
          <t xml:space="preserve">
</t>
        </r>
      </text>
    </comment>
  </commentList>
</comments>
</file>

<file path=xl/sharedStrings.xml><?xml version="1.0" encoding="utf-8"?>
<sst xmlns="http://schemas.openxmlformats.org/spreadsheetml/2006/main" count="784" uniqueCount="237">
  <si>
    <t>DADOS PESSOAIS</t>
  </si>
  <si>
    <t>Nome completo:</t>
  </si>
  <si>
    <t>Matrícula SIAPE:</t>
  </si>
  <si>
    <t>Campus:</t>
  </si>
  <si>
    <t>Telefone de contato:</t>
  </si>
  <si>
    <t>E-mail institucional:</t>
  </si>
  <si>
    <t>Nome do Programa de Pós- Graduação:</t>
  </si>
  <si>
    <t>Nome da Instituição da Pós- Graduação:</t>
  </si>
  <si>
    <t>Ano / Semestre de matrícula no Curso:</t>
  </si>
  <si>
    <t>CRITÉRIOS</t>
  </si>
  <si>
    <t>Quantidade/ Atividades Realizadas/Tipo</t>
  </si>
  <si>
    <t>Total de Pontos Obtidos</t>
  </si>
  <si>
    <t>10 a 40</t>
  </si>
  <si>
    <t>0 a 12</t>
  </si>
  <si>
    <t>0 a 30</t>
  </si>
  <si>
    <t>0 a 10</t>
  </si>
  <si>
    <t>0 a 60</t>
  </si>
  <si>
    <t>0 a 150</t>
  </si>
  <si>
    <t>0 a 75</t>
  </si>
  <si>
    <t>0 a 40</t>
  </si>
  <si>
    <t>0 a 50</t>
  </si>
  <si>
    <t>0 a 45</t>
  </si>
  <si>
    <t>0 a 15</t>
  </si>
  <si>
    <t>05 a 60</t>
  </si>
  <si>
    <t>TOTAL</t>
  </si>
  <si>
    <t>DE</t>
  </si>
  <si>
    <t>40h</t>
  </si>
  <si>
    <t>20h</t>
  </si>
  <si>
    <t>Verificado</t>
  </si>
  <si>
    <t>Lançado</t>
  </si>
  <si>
    <t>Observação</t>
  </si>
  <si>
    <t>Regime de trabalho</t>
  </si>
  <si>
    <t>Distância</t>
  </si>
  <si>
    <t>Região Metropolitana</t>
  </si>
  <si>
    <t>até 300km</t>
  </si>
  <si>
    <t>Dentro do Estado&gt;300km</t>
  </si>
  <si>
    <t>Interestadual</t>
  </si>
  <si>
    <t>Internacional</t>
  </si>
  <si>
    <t>Nível da pós-graduação</t>
  </si>
  <si>
    <t>Doutorado</t>
  </si>
  <si>
    <t>Mestrado</t>
  </si>
  <si>
    <t>Pós-Doutorado</t>
  </si>
  <si>
    <t xml:space="preserve"> </t>
  </si>
  <si>
    <t>Ponto</t>
  </si>
  <si>
    <t>Duração Máxima do Curso (semestres):</t>
  </si>
  <si>
    <t>Total de Créditos a serem cumpridos no curso:</t>
  </si>
  <si>
    <t>Observações</t>
  </si>
  <si>
    <t>Data de saída de Exercício na Instituição</t>
  </si>
  <si>
    <t>Data de início de Exercício na Instituição</t>
  </si>
  <si>
    <t>Legenda:</t>
  </si>
  <si>
    <t>Célula de Entrada de dados</t>
  </si>
  <si>
    <t>Célula com a pontuação por mês.</t>
  </si>
  <si>
    <t>Célula com a saída de dados (Total de pontos obtidos neste critério.</t>
  </si>
  <si>
    <t>Data de início de Exercício no Campus APA</t>
  </si>
  <si>
    <t>Número Máximo de Semestre exigido pelo programa</t>
  </si>
  <si>
    <t xml:space="preserve">Número de Semestres Concluídos </t>
  </si>
  <si>
    <t>Total= (((Data de saída de Exercício no Câmpus APA)-(Data de saída de Exercício no Câmpus APA))/30)*Ponto</t>
  </si>
  <si>
    <t>Jornada de Trabalho</t>
  </si>
  <si>
    <t>Total Pontos</t>
  </si>
  <si>
    <t>Quantidade Meses</t>
  </si>
  <si>
    <t>Total de Pontos</t>
  </si>
  <si>
    <t>Data atual de Exercício no Câmpus APA</t>
  </si>
  <si>
    <t>% Curso Conluído</t>
  </si>
  <si>
    <t>Número Mínimo de Créditos exigidos pelo Curso</t>
  </si>
  <si>
    <t>Item</t>
  </si>
  <si>
    <t>Documento</t>
  </si>
  <si>
    <t>Página</t>
  </si>
  <si>
    <t>Data início</t>
  </si>
  <si>
    <t>Data fim</t>
  </si>
  <si>
    <t>Período</t>
  </si>
  <si>
    <t>Nome do aluno</t>
  </si>
  <si>
    <t>Matrícula</t>
  </si>
  <si>
    <t>Pontuação por distância</t>
  </si>
  <si>
    <t>TOTAL DE MÊSES</t>
  </si>
  <si>
    <t>Titulação pretendida</t>
  </si>
  <si>
    <t>VERIFICADO</t>
  </si>
  <si>
    <t>LANÇADO</t>
  </si>
  <si>
    <t>Pontuação    (mín. e máx)</t>
  </si>
  <si>
    <t>Pontuação (unitária)</t>
  </si>
  <si>
    <t>Célula com a saída de dados (Total de pontos obtidos neste critério).</t>
  </si>
  <si>
    <t>HORAS</t>
  </si>
  <si>
    <t>CRÉDITOS</t>
  </si>
  <si>
    <t>Número de Projetos CADASTRADOS</t>
  </si>
  <si>
    <t>Número de Projetos CONCLUÍDOS</t>
  </si>
  <si>
    <t>Número de Extensões CADASTRADAS</t>
  </si>
  <si>
    <t>Número de Extensões CONCLUÍDAS</t>
  </si>
  <si>
    <t>Número Projetos Ensino CADASTRADOS</t>
  </si>
  <si>
    <t>Número Projeto Ensino CONCLUÍDO</t>
  </si>
  <si>
    <t>Número de Orientações ÁREA TÉCNICA</t>
  </si>
  <si>
    <t>Número de Orientações NÚCLEO COMUM</t>
  </si>
  <si>
    <t>Número de Orientações FORA IFG</t>
  </si>
  <si>
    <t>Número Orientações de Estágio IFG</t>
  </si>
  <si>
    <t>Quantidade de Mêses</t>
  </si>
  <si>
    <t xml:space="preserve">Número Mêses </t>
  </si>
  <si>
    <t>Número de Mêses</t>
  </si>
  <si>
    <t>Número Publicações QUALIS A</t>
  </si>
  <si>
    <t>Número Publicações QUALIS B</t>
  </si>
  <si>
    <t>Número Publicações QUALIS C</t>
  </si>
  <si>
    <t>Número Produção Técnica</t>
  </si>
  <si>
    <r>
      <t>Obs.:</t>
    </r>
    <r>
      <rPr>
        <sz val="12"/>
        <rFont val="Times New Roman"/>
        <family val="1"/>
      </rPr>
      <t xml:space="preserve"> Em caso de comprovação de licença maternidade nos últimos três anos, a docente terá o direito a contagem de sua pontuação em relação aos últimos 5 anos de trabalho nos itens em que a pontuação esteja limitada a 3 anos.</t>
    </r>
  </si>
  <si>
    <t xml:space="preserve">Número de Créditos Concluídos </t>
  </si>
  <si>
    <t>ORIENTAÇÕES :</t>
  </si>
  <si>
    <r>
      <rPr>
        <b/>
        <sz val="10"/>
        <rFont val="Times New Roman"/>
        <family val="1"/>
      </rPr>
      <t>01. Regime de trabalho do docente, conforme carga horária:</t>
    </r>
    <r>
      <rPr>
        <sz val="10"/>
        <rFont val="Times New Roman"/>
        <family val="1"/>
      </rPr>
      <t xml:space="preserve">
a) Dedicação Exclusiva (DE): 40 (quarenta) pontos;
b) 40 (quarenta) horas semanais: 20 (vinte) pontos;
c) 20 (vinte) horas semanais: 10 (dez) pontos.</t>
    </r>
  </si>
  <si>
    <r>
      <t xml:space="preserve">01. Regime de trabalho do docente, conforme carga horária:
</t>
    </r>
    <r>
      <rPr>
        <sz val="10"/>
        <color theme="1"/>
        <rFont val="Times New Roman"/>
        <family val="1"/>
      </rPr>
      <t>a) Dedicação Exclusiva (DE): 40 (quarenta) pontos;
b) 40 (quarenta) horas semanais: 20 (vinte) pontos;
c) 20 (vinte) horas semanais: 10 (dez) pontos.</t>
    </r>
  </si>
  <si>
    <r>
      <rPr>
        <b/>
        <sz val="10"/>
        <color theme="1"/>
        <rFont val="Times New Roman"/>
        <family val="1"/>
      </rPr>
      <t xml:space="preserve">_ </t>
    </r>
    <r>
      <rPr>
        <sz val="10"/>
        <color theme="1"/>
        <rFont val="Times New Roman"/>
        <family val="1"/>
      </rPr>
      <t xml:space="preserve">Apresentar </t>
    </r>
    <r>
      <rPr>
        <b/>
        <sz val="10"/>
        <color theme="1"/>
        <rFont val="Times New Roman"/>
        <family val="1"/>
      </rPr>
      <t>declaração de vínculo funcional</t>
    </r>
    <r>
      <rPr>
        <sz val="10"/>
        <color theme="1"/>
        <rFont val="Times New Roman"/>
        <family val="1"/>
      </rPr>
      <t xml:space="preserve">, expedida pelo setor de </t>
    </r>
    <r>
      <rPr>
        <b/>
        <sz val="10"/>
        <color theme="1"/>
        <rFont val="Times New Roman"/>
        <family val="1"/>
      </rPr>
      <t>RECURSOS HUMANOS</t>
    </r>
    <r>
      <rPr>
        <sz val="10"/>
        <color theme="1"/>
        <rFont val="Times New Roman"/>
        <family val="1"/>
      </rPr>
      <t xml:space="preserve"> da instituição de origem, que comprove o </t>
    </r>
    <r>
      <rPr>
        <b/>
        <sz val="10"/>
        <color theme="1"/>
        <rFont val="Times New Roman"/>
        <family val="1"/>
      </rPr>
      <t>regime de trabalho</t>
    </r>
    <r>
      <rPr>
        <sz val="10"/>
        <color theme="1"/>
        <rFont val="Times New Roman"/>
        <family val="1"/>
      </rPr>
      <t>.</t>
    </r>
  </si>
  <si>
    <r>
      <t>_ É obrigatória a identificação, no documento comprobatório, da informação</t>
    </r>
    <r>
      <rPr>
        <b/>
        <sz val="10"/>
        <color theme="1"/>
        <rFont val="Times New Roman"/>
        <family val="1"/>
      </rPr>
      <t xml:space="preserve"> referente ao regime de trabalho</t>
    </r>
    <r>
      <rPr>
        <sz val="10"/>
        <color theme="1"/>
        <rFont val="Times New Roman"/>
        <family val="1"/>
      </rPr>
      <t xml:space="preserve"> na instituição de origem, mediante marcação com marca-texto.</t>
    </r>
  </si>
  <si>
    <r>
      <t xml:space="preserve">_ Quaisquer dúvidas que venham a surgir durante o preenchimento dos dados deverão ser encaminhadas ao Departamento de Áreas Acadêmicas, por meio do e-mail: </t>
    </r>
    <r>
      <rPr>
        <b/>
        <sz val="10"/>
        <rFont val="Times New Roman"/>
        <family val="1"/>
      </rPr>
      <t>daa.aparecida@ifg.edu.br</t>
    </r>
    <r>
      <rPr>
        <sz val="10"/>
        <rFont val="Times New Roman"/>
        <family val="1"/>
      </rPr>
      <t xml:space="preserve">  , exclusivamente durante o período de inscrições.</t>
    </r>
  </si>
  <si>
    <r>
      <t xml:space="preserve">02. Tempo de serviço no IFG, </t>
    </r>
    <r>
      <rPr>
        <sz val="10"/>
        <color theme="1"/>
        <rFont val="Times New Roman"/>
        <family val="1"/>
      </rPr>
      <t>anterior à data de ingresso no Câmpus Aparecida de Goiânia, à razão de 0,1 (zero vírgula um) ponto por mês.</t>
    </r>
  </si>
  <si>
    <r>
      <t xml:space="preserve">_ Apresentar declaração de vínculo funcional, expedida pelo setor de </t>
    </r>
    <r>
      <rPr>
        <b/>
        <sz val="10"/>
        <color theme="1"/>
        <rFont val="Times New Roman"/>
        <family val="1"/>
      </rPr>
      <t xml:space="preserve">RECURSOS HUMANOS </t>
    </r>
    <r>
      <rPr>
        <sz val="10"/>
        <color theme="1"/>
        <rFont val="Times New Roman"/>
        <family val="1"/>
      </rPr>
      <t>da instituição de origem, que comprove as</t>
    </r>
    <r>
      <rPr>
        <b/>
        <sz val="10"/>
        <color theme="1"/>
        <rFont val="Times New Roman"/>
        <family val="1"/>
      </rPr>
      <t xml:space="preserve"> datas de entrada</t>
    </r>
    <r>
      <rPr>
        <sz val="10"/>
        <color theme="1"/>
        <rFont val="Times New Roman"/>
        <family val="1"/>
      </rPr>
      <t xml:space="preserve"> em exercício e</t>
    </r>
    <r>
      <rPr>
        <b/>
        <sz val="10"/>
        <color theme="1"/>
        <rFont val="Times New Roman"/>
        <family val="1"/>
      </rPr>
      <t xml:space="preserve"> de saída</t>
    </r>
    <r>
      <rPr>
        <sz val="10"/>
        <color theme="1"/>
        <rFont val="Times New Roman"/>
        <family val="1"/>
      </rPr>
      <t xml:space="preserve"> da instituição.</t>
    </r>
  </si>
  <si>
    <r>
      <t xml:space="preserve">_ É obrigatória a marcação, com marca-texto, no documento apresentado, </t>
    </r>
    <r>
      <rPr>
        <b/>
        <sz val="10"/>
        <color theme="1"/>
        <rFont val="Times New Roman"/>
        <family val="1"/>
      </rPr>
      <t>das datas de entrada</t>
    </r>
    <r>
      <rPr>
        <sz val="10"/>
        <color theme="1"/>
        <rFont val="Times New Roman"/>
        <family val="1"/>
      </rPr>
      <t xml:space="preserve"> em exercício e </t>
    </r>
    <r>
      <rPr>
        <b/>
        <sz val="10"/>
        <color theme="1"/>
        <rFont val="Times New Roman"/>
        <family val="1"/>
      </rPr>
      <t>de saída</t>
    </r>
    <r>
      <rPr>
        <sz val="10"/>
        <color theme="1"/>
        <rFont val="Times New Roman"/>
        <family val="1"/>
      </rPr>
      <t xml:space="preserve"> da instituição de origem.</t>
    </r>
  </si>
  <si>
    <r>
      <t>03. Tempo de serviço no Câmpus Aparecida de Goiânia</t>
    </r>
    <r>
      <rPr>
        <sz val="10"/>
        <color theme="1"/>
        <rFont val="Times New Roman"/>
        <family val="1"/>
      </rPr>
      <t>, à razão de 0,3 (zero vírgula três) ponto por mês.</t>
    </r>
  </si>
  <si>
    <r>
      <t xml:space="preserve">_ Apresentar declaração de vínculo funcional, expedida pelo setor de </t>
    </r>
    <r>
      <rPr>
        <b/>
        <sz val="10"/>
        <color theme="1"/>
        <rFont val="Times New Roman"/>
        <family val="1"/>
      </rPr>
      <t>RECURSOS HUMANOS</t>
    </r>
    <r>
      <rPr>
        <sz val="10"/>
        <color theme="1"/>
        <rFont val="Times New Roman"/>
        <family val="1"/>
      </rPr>
      <t xml:space="preserve"> da instituição de origem, que comprove as </t>
    </r>
    <r>
      <rPr>
        <b/>
        <sz val="10"/>
        <color theme="1"/>
        <rFont val="Times New Roman"/>
        <family val="1"/>
      </rPr>
      <t>datas de entrada</t>
    </r>
    <r>
      <rPr>
        <sz val="10"/>
        <color theme="1"/>
        <rFont val="Times New Roman"/>
        <family val="1"/>
      </rPr>
      <t xml:space="preserve"> em exercício </t>
    </r>
    <r>
      <rPr>
        <b/>
        <sz val="10"/>
        <color theme="1"/>
        <rFont val="Times New Roman"/>
        <family val="1"/>
      </rPr>
      <t>e de saída</t>
    </r>
    <r>
      <rPr>
        <sz val="10"/>
        <color theme="1"/>
        <rFont val="Times New Roman"/>
        <family val="1"/>
      </rPr>
      <t xml:space="preserve"> da instituição.</t>
    </r>
  </si>
  <si>
    <r>
      <t xml:space="preserve">_ É obrigatória a marcação, com </t>
    </r>
    <r>
      <rPr>
        <b/>
        <sz val="10"/>
        <color theme="1"/>
        <rFont val="Times New Roman"/>
        <family val="1"/>
      </rPr>
      <t>marca-texto</t>
    </r>
    <r>
      <rPr>
        <sz val="10"/>
        <color theme="1"/>
        <rFont val="Times New Roman"/>
        <family val="1"/>
      </rPr>
      <t xml:space="preserve">, no documento apresentado, das </t>
    </r>
    <r>
      <rPr>
        <b/>
        <sz val="10"/>
        <color theme="1"/>
        <rFont val="Times New Roman"/>
        <family val="1"/>
      </rPr>
      <t>datas de início</t>
    </r>
    <r>
      <rPr>
        <sz val="10"/>
        <color theme="1"/>
        <rFont val="Times New Roman"/>
        <family val="1"/>
      </rPr>
      <t xml:space="preserve"> de exercício no Câmpus Aparecida de Goiânia </t>
    </r>
    <r>
      <rPr>
        <b/>
        <sz val="10"/>
        <color theme="1"/>
        <rFont val="Times New Roman"/>
        <family val="1"/>
      </rPr>
      <t>e da data atual</t>
    </r>
    <r>
      <rPr>
        <sz val="10"/>
        <color theme="1"/>
        <rFont val="Times New Roman"/>
        <family val="1"/>
      </rPr>
      <t xml:space="preserve"> de exercício no referido câmpus.</t>
    </r>
  </si>
  <si>
    <r>
      <t xml:space="preserve">_ Para fins de apuração do </t>
    </r>
    <r>
      <rPr>
        <b/>
        <sz val="10"/>
        <color theme="1"/>
        <rFont val="Times New Roman"/>
        <family val="1"/>
      </rPr>
      <t>tempo de serviço</t>
    </r>
    <r>
      <rPr>
        <sz val="10"/>
        <color theme="1"/>
        <rFont val="Times New Roman"/>
        <family val="1"/>
      </rPr>
      <t xml:space="preserve">, a </t>
    </r>
    <r>
      <rPr>
        <b/>
        <sz val="10"/>
        <color theme="1"/>
        <rFont val="Times New Roman"/>
        <family val="1"/>
      </rPr>
      <t>data atual de exercício</t>
    </r>
    <r>
      <rPr>
        <sz val="10"/>
        <color theme="1"/>
        <rFont val="Times New Roman"/>
        <family val="1"/>
      </rPr>
      <t xml:space="preserve"> no Câmpus Aparecida de Goiânia a</t>
    </r>
    <r>
      <rPr>
        <b/>
        <sz val="10"/>
        <color theme="1"/>
        <rFont val="Times New Roman"/>
        <family val="1"/>
      </rPr>
      <t xml:space="preserve"> ser considerada será a data de publicação deste edital</t>
    </r>
    <r>
      <rPr>
        <sz val="10"/>
        <color theme="1"/>
        <rFont val="Times New Roman"/>
        <family val="1"/>
      </rPr>
      <t>.</t>
    </r>
  </si>
  <si>
    <t>_ É obrigatória a marcação, com marca-texto, no documento apresentado, do número total de créditos exigidos pelo programa e do número de créditos concluídos pelo candidato.</t>
  </si>
  <si>
    <r>
      <t>05. Percentual de créditos concluídos no curso de pós-graduação</t>
    </r>
    <r>
      <rPr>
        <sz val="10"/>
        <color theme="1"/>
        <rFont val="Times New Roman"/>
        <family val="1"/>
      </rPr>
      <t>, proporcional ao total de créditos exigidos pelo programa, mediante comprovação dos créditos concluídos e do total previsto.</t>
    </r>
  </si>
  <si>
    <r>
      <t xml:space="preserve">_ Apresentar </t>
    </r>
    <r>
      <rPr>
        <b/>
        <sz val="10"/>
        <color theme="1"/>
        <rFont val="Times New Roman"/>
        <family val="1"/>
      </rPr>
      <t>documento oficial do programa de pós-graduação</t>
    </r>
    <r>
      <rPr>
        <sz val="10"/>
        <color theme="1"/>
        <rFont val="Times New Roman"/>
        <family val="1"/>
      </rPr>
      <t xml:space="preserve"> no qual o servidor </t>
    </r>
    <r>
      <rPr>
        <b/>
        <sz val="10"/>
        <color theme="1"/>
        <rFont val="Times New Roman"/>
        <family val="1"/>
      </rPr>
      <t>esteja regularmente matriculado</t>
    </r>
    <r>
      <rPr>
        <sz val="10"/>
        <color theme="1"/>
        <rFont val="Times New Roman"/>
        <family val="1"/>
      </rPr>
      <t xml:space="preserve"> que comprove o </t>
    </r>
    <r>
      <rPr>
        <b/>
        <sz val="10"/>
        <color theme="1"/>
        <rFont val="Times New Roman"/>
        <family val="1"/>
      </rPr>
      <t>número total de créditos exigidos</t>
    </r>
    <r>
      <rPr>
        <sz val="10"/>
        <color theme="1"/>
        <rFont val="Times New Roman"/>
        <family val="1"/>
      </rPr>
      <t xml:space="preserve"> pelo programa e o </t>
    </r>
    <r>
      <rPr>
        <b/>
        <sz val="10"/>
        <color theme="1"/>
        <rFont val="Times New Roman"/>
        <family val="1"/>
      </rPr>
      <t>número de créditos efetivamente concluídos</t>
    </r>
    <r>
      <rPr>
        <sz val="10"/>
        <color theme="1"/>
        <rFont val="Times New Roman"/>
        <family val="1"/>
      </rPr>
      <t xml:space="preserve"> pelo candidato.</t>
    </r>
  </si>
  <si>
    <r>
      <t>_ Caso o</t>
    </r>
    <r>
      <rPr>
        <b/>
        <sz val="10"/>
        <color theme="1"/>
        <rFont val="Times New Roman"/>
        <family val="1"/>
      </rPr>
      <t xml:space="preserve"> programa de pós-graduação</t>
    </r>
    <r>
      <rPr>
        <sz val="10"/>
        <color theme="1"/>
        <rFont val="Times New Roman"/>
        <family val="1"/>
      </rPr>
      <t xml:space="preserve"> adote carga horária </t>
    </r>
    <r>
      <rPr>
        <b/>
        <sz val="10"/>
        <color theme="1"/>
        <rFont val="Times New Roman"/>
        <family val="1"/>
      </rPr>
      <t>expressa em horas ou horas-aula</t>
    </r>
    <r>
      <rPr>
        <sz val="10"/>
        <color theme="1"/>
        <rFont val="Times New Roman"/>
        <family val="1"/>
      </rPr>
      <t xml:space="preserve">, o candidato deverá realizar a </t>
    </r>
    <r>
      <rPr>
        <b/>
        <sz val="10"/>
        <color theme="1"/>
        <rFont val="Times New Roman"/>
        <family val="1"/>
      </rPr>
      <t>conversão para créditos</t>
    </r>
    <r>
      <rPr>
        <sz val="10"/>
        <color theme="1"/>
        <rFont val="Times New Roman"/>
        <family val="1"/>
      </rPr>
      <t xml:space="preserve">, apresentando documento oficial que comprove </t>
    </r>
    <r>
      <rPr>
        <b/>
        <sz val="10"/>
        <color theme="1"/>
        <rFont val="Times New Roman"/>
        <family val="1"/>
      </rPr>
      <t>a equivalência entre hora-aula e crédito</t>
    </r>
    <r>
      <rPr>
        <sz val="10"/>
        <color theme="1"/>
        <rFont val="Times New Roman"/>
        <family val="1"/>
      </rPr>
      <t>.</t>
    </r>
  </si>
  <si>
    <r>
      <t xml:space="preserve">04. Percentual do curso de pós-graduação concluído, </t>
    </r>
    <r>
      <rPr>
        <sz val="10"/>
        <color theme="1"/>
        <rFont val="Times New Roman"/>
        <family val="1"/>
      </rPr>
      <t xml:space="preserve">contado em semestres, no qual o servidor esteja matriculado como aluno regular, mediante </t>
    </r>
    <r>
      <rPr>
        <b/>
        <sz val="10"/>
        <color theme="1"/>
        <rFont val="Times New Roman"/>
        <family val="1"/>
      </rPr>
      <t>comprovação dos semestres concluídos</t>
    </r>
    <r>
      <rPr>
        <sz val="10"/>
        <color theme="1"/>
        <rFont val="Times New Roman"/>
        <family val="1"/>
      </rPr>
      <t xml:space="preserve"> e do prazo total estipulado pelo programa.</t>
    </r>
  </si>
  <si>
    <r>
      <t xml:space="preserve">_ Apresentar </t>
    </r>
    <r>
      <rPr>
        <b/>
        <sz val="10"/>
        <color theme="1"/>
        <rFont val="Times New Roman"/>
        <family val="1"/>
      </rPr>
      <t>documento oficial</t>
    </r>
    <r>
      <rPr>
        <sz val="10"/>
        <color theme="1"/>
        <rFont val="Times New Roman"/>
        <family val="1"/>
      </rPr>
      <t xml:space="preserve"> do </t>
    </r>
    <r>
      <rPr>
        <b/>
        <sz val="10"/>
        <color theme="1"/>
        <rFont val="Times New Roman"/>
        <family val="1"/>
      </rPr>
      <t>programa de pós-graduação</t>
    </r>
    <r>
      <rPr>
        <sz val="10"/>
        <color theme="1"/>
        <rFont val="Times New Roman"/>
        <family val="1"/>
      </rPr>
      <t xml:space="preserve"> no qual o servidor esteja regularmente matriculado que </t>
    </r>
    <r>
      <rPr>
        <b/>
        <sz val="10"/>
        <color theme="1"/>
        <rFont val="Times New Roman"/>
        <family val="1"/>
      </rPr>
      <t>comprove o número total de semestres previstos</t>
    </r>
    <r>
      <rPr>
        <sz val="10"/>
        <color theme="1"/>
        <rFont val="Times New Roman"/>
        <family val="1"/>
      </rPr>
      <t xml:space="preserve"> pelo programa e o </t>
    </r>
    <r>
      <rPr>
        <b/>
        <sz val="10"/>
        <color theme="1"/>
        <rFont val="Times New Roman"/>
        <family val="1"/>
      </rPr>
      <t>número de semestres efetivamente concluídos</t>
    </r>
    <r>
      <rPr>
        <sz val="10"/>
        <color theme="1"/>
        <rFont val="Times New Roman"/>
        <family val="1"/>
      </rPr>
      <t>, considerados até o final do semestre em que o candidato se encontra matriculado.</t>
    </r>
  </si>
  <si>
    <r>
      <t xml:space="preserve">_ É obrigatória a </t>
    </r>
    <r>
      <rPr>
        <b/>
        <sz val="10"/>
        <color theme="1"/>
        <rFont val="Times New Roman"/>
        <family val="1"/>
      </rPr>
      <t>marcação, com marca-texto,</t>
    </r>
    <r>
      <rPr>
        <sz val="10"/>
        <color theme="1"/>
        <rFont val="Times New Roman"/>
        <family val="1"/>
      </rPr>
      <t xml:space="preserve"> no documento apresentado, </t>
    </r>
    <r>
      <rPr>
        <b/>
        <sz val="10"/>
        <color theme="1"/>
        <rFont val="Times New Roman"/>
        <family val="1"/>
      </rPr>
      <t>do número total de semestres exigidos</t>
    </r>
    <r>
      <rPr>
        <sz val="10"/>
        <color theme="1"/>
        <rFont val="Times New Roman"/>
        <family val="1"/>
      </rPr>
      <t xml:space="preserve"> pelo programa e do número de </t>
    </r>
    <r>
      <rPr>
        <b/>
        <sz val="10"/>
        <color theme="1"/>
        <rFont val="Times New Roman"/>
        <family val="1"/>
      </rPr>
      <t>semestres concluídos pelo candidato.</t>
    </r>
  </si>
  <si>
    <r>
      <t xml:space="preserve">06. Projeto de pesquisa COORDENADOS pelo candidato, cadastrado na Pró-Reitoria de Pesquisa e Pós-Graduação do IFG, QUE SE ENCONTRE EM EXECUÇÃO ou DEVIDAMENTE CONCLUÍDO, </t>
    </r>
    <r>
      <rPr>
        <sz val="10"/>
        <color theme="1"/>
        <rFont val="Times New Roman"/>
        <family val="1"/>
      </rPr>
      <t>nos últimos 3 (três) anos, contados a partir da data de publicação deste edital, limitado a 2 (dois) projetos por ano, à razão de 10 (dez) pontos por projeto.</t>
    </r>
  </si>
  <si>
    <r>
      <t xml:space="preserve">_ Apresentar documentos oficiais (parecer, portaria, circular ou declaração) que comprovem a </t>
    </r>
    <r>
      <rPr>
        <b/>
        <sz val="10"/>
        <color theme="1"/>
        <rFont val="Times New Roman"/>
        <family val="1"/>
      </rPr>
      <t>coordenação do candidato</t>
    </r>
    <r>
      <rPr>
        <sz val="10"/>
        <color theme="1"/>
        <rFont val="Times New Roman"/>
        <family val="1"/>
      </rPr>
      <t xml:space="preserve"> e </t>
    </r>
    <r>
      <rPr>
        <b/>
        <sz val="10"/>
        <color theme="1"/>
        <rFont val="Times New Roman"/>
        <family val="1"/>
      </rPr>
      <t>o andamento</t>
    </r>
    <r>
      <rPr>
        <sz val="10"/>
        <color theme="1"/>
        <rFont val="Times New Roman"/>
        <family val="1"/>
      </rPr>
      <t xml:space="preserve"> ou a </t>
    </r>
    <r>
      <rPr>
        <b/>
        <sz val="10"/>
        <color theme="1"/>
        <rFont val="Times New Roman"/>
        <family val="1"/>
      </rPr>
      <t>conclusão do projeto de pesquisa</t>
    </r>
    <r>
      <rPr>
        <sz val="10"/>
        <color theme="1"/>
        <rFont val="Times New Roman"/>
        <family val="1"/>
      </rPr>
      <t xml:space="preserve">, devidamente cadastrado na </t>
    </r>
    <r>
      <rPr>
        <b/>
        <sz val="10"/>
        <color theme="1"/>
        <rFont val="Times New Roman"/>
        <family val="1"/>
      </rPr>
      <t>Pró-Reitoria de Pesquisa e Pós-Graduação do IFG</t>
    </r>
    <r>
      <rPr>
        <sz val="10"/>
        <color theme="1"/>
        <rFont val="Times New Roman"/>
        <family val="1"/>
      </rPr>
      <t>, no período considerado neste edital.</t>
    </r>
  </si>
  <si>
    <r>
      <t>_ É obrigatória</t>
    </r>
    <r>
      <rPr>
        <b/>
        <sz val="10"/>
        <color theme="1"/>
        <rFont val="Times New Roman"/>
        <family val="1"/>
      </rPr>
      <t xml:space="preserve"> a marcação</t>
    </r>
    <r>
      <rPr>
        <sz val="10"/>
        <color theme="1"/>
        <rFont val="Times New Roman"/>
        <family val="1"/>
      </rPr>
      <t xml:space="preserve">, com marca-texto, no documento apresentado, </t>
    </r>
    <r>
      <rPr>
        <b/>
        <sz val="10"/>
        <color theme="1"/>
        <rFont val="Times New Roman"/>
        <family val="1"/>
      </rPr>
      <t>das datas de início e término do projeto</t>
    </r>
    <r>
      <rPr>
        <sz val="10"/>
        <color theme="1"/>
        <rFont val="Times New Roman"/>
        <family val="1"/>
      </rPr>
      <t>, que comprovem o respectivo período de duração.</t>
    </r>
  </si>
  <si>
    <r>
      <t>08. Ações de extensão COORDENADAS PELO CANDIDATO, cadastradas na Pró-Reitoria de Extensão do IFG e EM EXECUÇÃO ou DEVIDAMENTE CONCLUÍDAS,</t>
    </r>
    <r>
      <rPr>
        <sz val="10"/>
        <color theme="1"/>
        <rFont val="Times New Roman"/>
        <family val="1"/>
      </rPr>
      <t xml:space="preserve"> nos últimos 3 (três) anos, contados a partir da data de publicação deste edital, limitadas a 2 (duas) ações por ano, à razão de 10 (dez) pontos por ação.</t>
    </r>
  </si>
  <si>
    <r>
      <t xml:space="preserve">_ Apresentar documentos oficiais (parecer, portaria, circular ou declaração) que </t>
    </r>
    <r>
      <rPr>
        <b/>
        <sz val="10"/>
        <color theme="1"/>
        <rFont val="Times New Roman"/>
        <family val="1"/>
      </rPr>
      <t>comprovem a coordenação do candidato</t>
    </r>
    <r>
      <rPr>
        <sz val="10"/>
        <color theme="1"/>
        <rFont val="Times New Roman"/>
        <family val="1"/>
      </rPr>
      <t xml:space="preserve"> e o </t>
    </r>
    <r>
      <rPr>
        <b/>
        <sz val="10"/>
        <color theme="1"/>
        <rFont val="Times New Roman"/>
        <family val="1"/>
      </rPr>
      <t>andamento ou a conclusão da ação de extensão</t>
    </r>
    <r>
      <rPr>
        <sz val="10"/>
        <color theme="1"/>
        <rFont val="Times New Roman"/>
        <family val="1"/>
      </rPr>
      <t xml:space="preserve">, devidamente cadastrada na </t>
    </r>
    <r>
      <rPr>
        <b/>
        <sz val="10"/>
        <color theme="1"/>
        <rFont val="Times New Roman"/>
        <family val="1"/>
      </rPr>
      <t>Pró-Reitoria de Extensão do IFG</t>
    </r>
    <r>
      <rPr>
        <sz val="10"/>
        <color theme="1"/>
        <rFont val="Times New Roman"/>
        <family val="1"/>
      </rPr>
      <t>, no período considerado neste edital.</t>
    </r>
  </si>
  <si>
    <r>
      <t xml:space="preserve">_ É obrigatória </t>
    </r>
    <r>
      <rPr>
        <b/>
        <sz val="10"/>
        <color theme="1"/>
        <rFont val="Times New Roman"/>
        <family val="1"/>
      </rPr>
      <t>a marcação</t>
    </r>
    <r>
      <rPr>
        <sz val="10"/>
        <color theme="1"/>
        <rFont val="Times New Roman"/>
        <family val="1"/>
      </rPr>
      <t xml:space="preserve">, com marca-texto, no documento apresentado, </t>
    </r>
    <r>
      <rPr>
        <b/>
        <sz val="10"/>
        <color theme="1"/>
        <rFont val="Times New Roman"/>
        <family val="1"/>
      </rPr>
      <t>das datas de início e término da ação de extensão</t>
    </r>
    <r>
      <rPr>
        <sz val="10"/>
        <color theme="1"/>
        <rFont val="Times New Roman"/>
        <family val="1"/>
      </rPr>
      <t xml:space="preserve">, de modo a </t>
    </r>
    <r>
      <rPr>
        <b/>
        <sz val="10"/>
        <color theme="1"/>
        <rFont val="Times New Roman"/>
        <family val="1"/>
      </rPr>
      <t>comprovar o respectivo período de duração</t>
    </r>
    <r>
      <rPr>
        <sz val="10"/>
        <color theme="1"/>
        <rFont val="Times New Roman"/>
        <family val="1"/>
      </rPr>
      <t>.</t>
    </r>
  </si>
  <si>
    <r>
      <t xml:space="preserve">_ Apresentar documentos oficiais (parecer, portaria, circular ou declaração) que </t>
    </r>
    <r>
      <rPr>
        <b/>
        <sz val="10"/>
        <color theme="1"/>
        <rFont val="Times New Roman"/>
        <family val="1"/>
      </rPr>
      <t>comprovem a participação do candidato</t>
    </r>
    <r>
      <rPr>
        <sz val="10"/>
        <color theme="1"/>
        <rFont val="Times New Roman"/>
        <family val="1"/>
      </rPr>
      <t xml:space="preserve"> e o </t>
    </r>
    <r>
      <rPr>
        <b/>
        <sz val="10"/>
        <color theme="1"/>
        <rFont val="Times New Roman"/>
        <family val="1"/>
      </rPr>
      <t>andamento ou a conclusão do projeto de pesquisa</t>
    </r>
    <r>
      <rPr>
        <sz val="10"/>
        <color theme="1"/>
        <rFont val="Times New Roman"/>
        <family val="1"/>
      </rPr>
      <t xml:space="preserve">, devidamente cadastrado na </t>
    </r>
    <r>
      <rPr>
        <b/>
        <sz val="10"/>
        <color theme="1"/>
        <rFont val="Times New Roman"/>
        <family val="1"/>
      </rPr>
      <t>Pró-Reitoria de Pesquisa e Pós-Graduação do IFG</t>
    </r>
    <r>
      <rPr>
        <sz val="10"/>
        <color theme="1"/>
        <rFont val="Times New Roman"/>
        <family val="1"/>
      </rPr>
      <t>, no período considerado neste edital.</t>
    </r>
  </si>
  <si>
    <r>
      <t xml:space="preserve">_ É obrigatória a marcação, com marca-texto, no documento apresentado, </t>
    </r>
    <r>
      <rPr>
        <b/>
        <sz val="10"/>
        <color theme="1"/>
        <rFont val="Times New Roman"/>
        <family val="1"/>
      </rPr>
      <t>das datas de início e término do projeto</t>
    </r>
    <r>
      <rPr>
        <sz val="10"/>
        <color theme="1"/>
        <rFont val="Times New Roman"/>
        <family val="1"/>
      </rPr>
      <t xml:space="preserve">, bem </t>
    </r>
    <r>
      <rPr>
        <b/>
        <sz val="10"/>
        <color theme="1"/>
        <rFont val="Times New Roman"/>
        <family val="1"/>
      </rPr>
      <t>como da data efetiva de sua conclusão</t>
    </r>
    <r>
      <rPr>
        <sz val="10"/>
        <color theme="1"/>
        <rFont val="Times New Roman"/>
        <family val="1"/>
      </rPr>
      <t>, quando for o caso, de modo a</t>
    </r>
    <r>
      <rPr>
        <b/>
        <sz val="10"/>
        <color theme="1"/>
        <rFont val="Times New Roman"/>
        <family val="1"/>
      </rPr>
      <t xml:space="preserve"> comprovar o respectivo período de duração</t>
    </r>
    <r>
      <rPr>
        <sz val="10"/>
        <color theme="1"/>
        <rFont val="Times New Roman"/>
        <family val="1"/>
      </rPr>
      <t>.</t>
    </r>
  </si>
  <si>
    <r>
      <t xml:space="preserve">09. PARTICIPAÇÃO em ações de extensão, cadastradas na Pró-Reitoria de Extensão do IFG, EM EXECUÇÃO ou DEVIDAMENTE CONCLUÍDAS, </t>
    </r>
    <r>
      <rPr>
        <sz val="10"/>
        <color theme="1"/>
        <rFont val="Times New Roman"/>
        <family val="1"/>
      </rPr>
      <t>nos últimos 3 (três) anos, contados a partir da data de publicação deste edital, limitadas a 2 (duas) ações por ano, à razão de 2 (dois) pontos por ação.</t>
    </r>
  </si>
  <si>
    <r>
      <t xml:space="preserve">_ Apresentar documentos oficiais (parecer, portaria, circular ou declaração) que </t>
    </r>
    <r>
      <rPr>
        <b/>
        <sz val="10"/>
        <color theme="1"/>
        <rFont val="Times New Roman"/>
        <family val="1"/>
      </rPr>
      <t>comprovem a participação do candidato</t>
    </r>
    <r>
      <rPr>
        <sz val="10"/>
        <color theme="1"/>
        <rFont val="Times New Roman"/>
        <family val="1"/>
      </rPr>
      <t xml:space="preserve"> e o andamento ou a </t>
    </r>
    <r>
      <rPr>
        <b/>
        <sz val="10"/>
        <color theme="1"/>
        <rFont val="Times New Roman"/>
        <family val="1"/>
      </rPr>
      <t>conclusão da ação de extensão</t>
    </r>
    <r>
      <rPr>
        <sz val="10"/>
        <color theme="1"/>
        <rFont val="Times New Roman"/>
        <family val="1"/>
      </rPr>
      <t>, devidamente cadastrada na</t>
    </r>
    <r>
      <rPr>
        <b/>
        <sz val="10"/>
        <color theme="1"/>
        <rFont val="Times New Roman"/>
        <family val="1"/>
      </rPr>
      <t xml:space="preserve"> Pró-Reitoria de Extensão do IFG</t>
    </r>
    <r>
      <rPr>
        <sz val="10"/>
        <color theme="1"/>
        <rFont val="Times New Roman"/>
        <family val="1"/>
      </rPr>
      <t>, no período considerado neste edital.</t>
    </r>
  </si>
  <si>
    <r>
      <t xml:space="preserve">_ É obrigatória a </t>
    </r>
    <r>
      <rPr>
        <b/>
        <sz val="10"/>
        <color theme="1"/>
        <rFont val="Times New Roman"/>
        <family val="1"/>
      </rPr>
      <t>marcação</t>
    </r>
    <r>
      <rPr>
        <sz val="10"/>
        <color theme="1"/>
        <rFont val="Times New Roman"/>
        <family val="1"/>
      </rPr>
      <t xml:space="preserve">, com marca-texto, no documento apresentado, </t>
    </r>
    <r>
      <rPr>
        <b/>
        <sz val="10"/>
        <color theme="1"/>
        <rFont val="Times New Roman"/>
        <family val="1"/>
      </rPr>
      <t>das datas de início e término da ação de extensão</t>
    </r>
    <r>
      <rPr>
        <sz val="10"/>
        <color theme="1"/>
        <rFont val="Times New Roman"/>
        <family val="1"/>
      </rPr>
      <t xml:space="preserve">, bem como da data </t>
    </r>
    <r>
      <rPr>
        <b/>
        <sz val="10"/>
        <color theme="1"/>
        <rFont val="Times New Roman"/>
        <family val="1"/>
      </rPr>
      <t>efetiva de sua conclusão</t>
    </r>
    <r>
      <rPr>
        <sz val="10"/>
        <color theme="1"/>
        <rFont val="Times New Roman"/>
        <family val="1"/>
      </rPr>
      <t xml:space="preserve">, quando for o caso, de modo a </t>
    </r>
    <r>
      <rPr>
        <b/>
        <sz val="10"/>
        <color theme="1"/>
        <rFont val="Times New Roman"/>
        <family val="1"/>
      </rPr>
      <t>comprovar o respectivo período de duração</t>
    </r>
    <r>
      <rPr>
        <sz val="10"/>
        <color theme="1"/>
        <rFont val="Times New Roman"/>
        <family val="1"/>
      </rPr>
      <t>.</t>
    </r>
  </si>
  <si>
    <r>
      <t>10. Projetos de ensino COORDENADOS pelo candidato,  cadastrados na Pró-Reitoria de Ensino do IFG ou no Departamento de Áreas Acadêmicas, EM EXECUÇÃO ou DEVIDAMENTE CONCLUÍDOS</t>
    </r>
    <r>
      <rPr>
        <sz val="10"/>
        <color theme="1"/>
        <rFont val="Times New Roman"/>
        <family val="1"/>
      </rPr>
      <t xml:space="preserve"> nos últimos 3 (três) anos, contados a partir da data de publicação deste edital, limitados a 2 (dois) projetos por ano, à razão de 10 (dez) pontos por projeto.</t>
    </r>
  </si>
  <si>
    <r>
      <t xml:space="preserve">_ Apresentar documentos oficiais (parecer, portaria, circular ou declaração) que </t>
    </r>
    <r>
      <rPr>
        <b/>
        <sz val="10"/>
        <color theme="1"/>
        <rFont val="Times New Roman"/>
        <family val="1"/>
      </rPr>
      <t>comprovem a coordenação do candidato</t>
    </r>
    <r>
      <rPr>
        <sz val="10"/>
        <color theme="1"/>
        <rFont val="Times New Roman"/>
        <family val="1"/>
      </rPr>
      <t xml:space="preserve"> e o </t>
    </r>
    <r>
      <rPr>
        <b/>
        <sz val="10"/>
        <color theme="1"/>
        <rFont val="Times New Roman"/>
        <family val="1"/>
      </rPr>
      <t>andamento ou a conclusão do projeto de ensino</t>
    </r>
    <r>
      <rPr>
        <sz val="10"/>
        <color theme="1"/>
        <rFont val="Times New Roman"/>
        <family val="1"/>
      </rPr>
      <t>, devidamente cadastrado na</t>
    </r>
    <r>
      <rPr>
        <b/>
        <sz val="10"/>
        <color theme="1"/>
        <rFont val="Times New Roman"/>
        <family val="1"/>
      </rPr>
      <t xml:space="preserve"> Pró-Reitoria de Ensino do IFG</t>
    </r>
    <r>
      <rPr>
        <sz val="10"/>
        <color theme="1"/>
        <rFont val="Times New Roman"/>
        <family val="1"/>
      </rPr>
      <t xml:space="preserve"> ou no </t>
    </r>
    <r>
      <rPr>
        <b/>
        <sz val="10"/>
        <color theme="1"/>
        <rFont val="Times New Roman"/>
        <family val="1"/>
      </rPr>
      <t>Departamento de Áreas Acadêmicas</t>
    </r>
    <r>
      <rPr>
        <sz val="10"/>
        <color theme="1"/>
        <rFont val="Times New Roman"/>
        <family val="1"/>
      </rPr>
      <t>, no período considerado neste edital.</t>
    </r>
  </si>
  <si>
    <r>
      <t xml:space="preserve">_ É obrigatória a </t>
    </r>
    <r>
      <rPr>
        <b/>
        <sz val="10"/>
        <color theme="1"/>
        <rFont val="Times New Roman"/>
        <family val="1"/>
      </rPr>
      <t>marcação</t>
    </r>
    <r>
      <rPr>
        <sz val="10"/>
        <color theme="1"/>
        <rFont val="Times New Roman"/>
        <family val="1"/>
      </rPr>
      <t xml:space="preserve">, com marca-texto, no documento apresentado, </t>
    </r>
    <r>
      <rPr>
        <b/>
        <sz val="10"/>
        <color theme="1"/>
        <rFont val="Times New Roman"/>
        <family val="1"/>
      </rPr>
      <t>das datas de início e término do projeto de ensino</t>
    </r>
    <r>
      <rPr>
        <sz val="10"/>
        <color theme="1"/>
        <rFont val="Times New Roman"/>
        <family val="1"/>
      </rPr>
      <t>, de modo a comprovar o respectivo período de duração.</t>
    </r>
  </si>
  <si>
    <t>_ Não serão pontuadas orientações de alunos bolsistas de extensão.</t>
  </si>
  <si>
    <r>
      <t xml:space="preserve">_ </t>
    </r>
    <r>
      <rPr>
        <b/>
        <sz val="10"/>
        <color theme="1"/>
        <rFont val="Times New Roman"/>
        <family val="1"/>
      </rPr>
      <t>Não serão</t>
    </r>
    <r>
      <rPr>
        <sz val="10"/>
        <color theme="1"/>
        <rFont val="Times New Roman"/>
        <family val="1"/>
      </rPr>
      <t xml:space="preserve"> pontuadas orientações de </t>
    </r>
    <r>
      <rPr>
        <b/>
        <sz val="10"/>
        <color theme="1"/>
        <rFont val="Times New Roman"/>
        <family val="1"/>
      </rPr>
      <t>alunos bolsistas de extensão</t>
    </r>
    <r>
      <rPr>
        <sz val="10"/>
        <color theme="1"/>
        <rFont val="Times New Roman"/>
        <family val="1"/>
      </rPr>
      <t>.</t>
    </r>
  </si>
  <si>
    <r>
      <t>_ É obrigatória a</t>
    </r>
    <r>
      <rPr>
        <b/>
        <sz val="10"/>
        <color theme="1"/>
        <rFont val="Times New Roman"/>
        <family val="1"/>
      </rPr>
      <t xml:space="preserve"> marcação</t>
    </r>
    <r>
      <rPr>
        <sz val="10"/>
        <color theme="1"/>
        <rFont val="Times New Roman"/>
        <family val="1"/>
      </rPr>
      <t xml:space="preserve">, com marca-texto, no documento apresentado, </t>
    </r>
    <r>
      <rPr>
        <b/>
        <sz val="10"/>
        <color theme="1"/>
        <rFont val="Times New Roman"/>
        <family val="1"/>
      </rPr>
      <t>da identificação dos alunos orientados no âmbito da respectiva Área Técnica</t>
    </r>
    <r>
      <rPr>
        <sz val="10"/>
        <color theme="1"/>
        <rFont val="Times New Roman"/>
        <family val="1"/>
      </rPr>
      <t>, no IFG.</t>
    </r>
  </si>
  <si>
    <r>
      <t xml:space="preserve">_ Apresentar documentos oficiais (parecer, portaria, circular ou declaração) que </t>
    </r>
    <r>
      <rPr>
        <b/>
        <sz val="10"/>
        <color theme="1"/>
        <rFont val="Times New Roman"/>
        <family val="1"/>
      </rPr>
      <t>comprovem o número de orientações concluídas</t>
    </r>
    <r>
      <rPr>
        <sz val="10"/>
        <color theme="1"/>
        <rFont val="Times New Roman"/>
        <family val="1"/>
      </rPr>
      <t xml:space="preserve"> de </t>
    </r>
    <r>
      <rPr>
        <b/>
        <sz val="10"/>
        <color theme="1"/>
        <rFont val="Times New Roman"/>
        <family val="1"/>
      </rPr>
      <t>Iniciação Científica, Iniciação Tecnológica, Iniciação à Docência e/ou Trabalho de Conclusão de Curso (TCC)</t>
    </r>
    <r>
      <rPr>
        <sz val="10"/>
        <color theme="1"/>
        <rFont val="Times New Roman"/>
        <family val="1"/>
      </rPr>
      <t xml:space="preserve"> realizadas no IFG, no período considerado neste edital, </t>
    </r>
    <r>
      <rPr>
        <b/>
        <sz val="10"/>
        <color theme="1"/>
        <rFont val="Times New Roman"/>
        <family val="1"/>
      </rPr>
      <t>exclusivamente no âmbito da ÁREA TÉCNICA de cada curso</t>
    </r>
    <r>
      <rPr>
        <sz val="10"/>
        <color theme="1"/>
        <rFont val="Times New Roman"/>
        <family val="1"/>
      </rPr>
      <t>.</t>
    </r>
  </si>
  <si>
    <r>
      <t xml:space="preserve">12. Orientações CONCLUÍDAS de Iniciação Científica, Iniciação Tecnológica, Iniciação à Docência e/ou Trabalho de Conclusão de Curso (TCC), realizadas no âmbito do IFG, </t>
    </r>
    <r>
      <rPr>
        <sz val="10"/>
        <color theme="1"/>
        <rFont val="Times New Roman"/>
        <family val="1"/>
      </rPr>
      <t xml:space="preserve">nos últimos 3 (três) anos, contados a partir da data de publicação deste edital, referentes à </t>
    </r>
    <r>
      <rPr>
        <b/>
        <sz val="10"/>
        <color theme="1"/>
        <rFont val="Times New Roman"/>
        <family val="1"/>
      </rPr>
      <t>Área Técnica</t>
    </r>
    <r>
      <rPr>
        <sz val="10"/>
        <color theme="1"/>
        <rFont val="Times New Roman"/>
        <family val="1"/>
      </rPr>
      <t xml:space="preserve">, à razão de 10 (dez) pontos por orientação concluída. </t>
    </r>
    <r>
      <rPr>
        <b/>
        <sz val="10"/>
        <color theme="1"/>
        <rFont val="Times New Roman"/>
        <family val="1"/>
      </rPr>
      <t>ÁREA TÉCNICA</t>
    </r>
  </si>
  <si>
    <t>_ Apresentar documentos oficiais (parecer, portaria, circular ou declaração) que comprovem o número de orientações concluídas de Iniciação Científica, Iniciação Tecnológica, Iniciação à Docência e/ou Trabalho de Conclusão de Curso (TCC) realizadas fora do IFG, no período considerado neste edital.</t>
  </si>
  <si>
    <t>_ É obrigatória a marcação, com marca-texto, no documento apresentado, da identificação dos alunos orientados fora do IFG.</t>
  </si>
  <si>
    <t>_ Apresentar documentos oficiais (parecer, portaria, circular ou declaração) que comprovem o número de orientações concluídas de Estágio Obrigatório realizadas no IFG, no período considerado neste edital.</t>
  </si>
  <si>
    <t>_ É obrigatória a marcação, com marca-texto, no documento apresentado, da identificação dos alunos orientados no âmbito do IFG.</t>
  </si>
  <si>
    <r>
      <t xml:space="preserve">13. Orientações CONCLUÍDAS de Iniciação Científica, Iniciação Tecnológica, Iniciação à Docência e/ou Trabalho de Conclusão de Curso (TCC), realizadas no âmbito do IFG, </t>
    </r>
    <r>
      <rPr>
        <sz val="10"/>
        <color theme="1"/>
        <rFont val="Times New Roman"/>
        <family val="1"/>
      </rPr>
      <t xml:space="preserve">nos últimos 3 (três) anos, contados a partir da data de publicação deste edital, referentes ao </t>
    </r>
    <r>
      <rPr>
        <b/>
        <sz val="10"/>
        <color theme="1"/>
        <rFont val="Times New Roman"/>
        <family val="1"/>
      </rPr>
      <t>Núcleo Comum</t>
    </r>
    <r>
      <rPr>
        <sz val="10"/>
        <color theme="1"/>
        <rFont val="Times New Roman"/>
        <family val="1"/>
      </rPr>
      <t xml:space="preserve">, à razão de 15 (quinze) pontos por orientação concluída. </t>
    </r>
    <r>
      <rPr>
        <b/>
        <sz val="10"/>
        <color theme="1"/>
        <rFont val="Times New Roman"/>
        <family val="1"/>
      </rPr>
      <t>NÚCLEO COMUM</t>
    </r>
  </si>
  <si>
    <r>
      <t xml:space="preserve">_ Apresentar documentos oficiais (parecer, portaria, circular ou declaração) que </t>
    </r>
    <r>
      <rPr>
        <b/>
        <sz val="10"/>
        <color theme="1"/>
        <rFont val="Times New Roman"/>
        <family val="1"/>
      </rPr>
      <t>comprovem o número de orientações concluídas</t>
    </r>
    <r>
      <rPr>
        <sz val="10"/>
        <color theme="1"/>
        <rFont val="Times New Roman"/>
        <family val="1"/>
      </rPr>
      <t xml:space="preserve"> de </t>
    </r>
    <r>
      <rPr>
        <b/>
        <sz val="10"/>
        <color theme="1"/>
        <rFont val="Times New Roman"/>
        <family val="1"/>
      </rPr>
      <t>Iniciação Científica, Iniciação Tecnológica, Iniciação à Docência e/ou Trabalho de Conclusão de Curso (TCC)</t>
    </r>
    <r>
      <rPr>
        <sz val="10"/>
        <color theme="1"/>
        <rFont val="Times New Roman"/>
        <family val="1"/>
      </rPr>
      <t xml:space="preserve"> realizadas no IFG, no período considerado neste edital, </t>
    </r>
    <r>
      <rPr>
        <b/>
        <sz val="10"/>
        <color theme="1"/>
        <rFont val="Times New Roman"/>
        <family val="1"/>
      </rPr>
      <t>exclusivamente no âmbito do Núcleo Comum</t>
    </r>
    <r>
      <rPr>
        <sz val="10"/>
        <color theme="1"/>
        <rFont val="Times New Roman"/>
        <family val="1"/>
      </rPr>
      <t>.</t>
    </r>
  </si>
  <si>
    <r>
      <t xml:space="preserve">_ </t>
    </r>
    <r>
      <rPr>
        <b/>
        <sz val="10"/>
        <color theme="1"/>
        <rFont val="Times New Roman"/>
        <family val="1"/>
      </rPr>
      <t>Não serão</t>
    </r>
    <r>
      <rPr>
        <sz val="10"/>
        <color theme="1"/>
        <rFont val="Times New Roman"/>
        <family val="1"/>
      </rPr>
      <t xml:space="preserve"> pontuadas orientações de alunos </t>
    </r>
    <r>
      <rPr>
        <b/>
        <sz val="10"/>
        <color theme="1"/>
        <rFont val="Times New Roman"/>
        <family val="1"/>
      </rPr>
      <t>bolsistas de extensão</t>
    </r>
    <r>
      <rPr>
        <sz val="10"/>
        <color theme="1"/>
        <rFont val="Times New Roman"/>
        <family val="1"/>
      </rPr>
      <t>.</t>
    </r>
  </si>
  <si>
    <r>
      <t xml:space="preserve">_ É obrigatória </t>
    </r>
    <r>
      <rPr>
        <b/>
        <sz val="10"/>
        <color theme="1"/>
        <rFont val="Times New Roman"/>
        <family val="1"/>
      </rPr>
      <t>a marcação</t>
    </r>
    <r>
      <rPr>
        <sz val="10"/>
        <color theme="1"/>
        <rFont val="Times New Roman"/>
        <family val="1"/>
      </rPr>
      <t xml:space="preserve">, com marca-texto, no documento apresentado, da </t>
    </r>
    <r>
      <rPr>
        <b/>
        <sz val="10"/>
        <color theme="1"/>
        <rFont val="Times New Roman"/>
        <family val="1"/>
      </rPr>
      <t>identificação dos alunos orientados</t>
    </r>
    <r>
      <rPr>
        <sz val="10"/>
        <color theme="1"/>
        <rFont val="Times New Roman"/>
        <family val="1"/>
      </rPr>
      <t xml:space="preserve"> no âmbito do </t>
    </r>
    <r>
      <rPr>
        <b/>
        <sz val="10"/>
        <color theme="1"/>
        <rFont val="Times New Roman"/>
        <family val="1"/>
      </rPr>
      <t>Núcleo Comum</t>
    </r>
    <r>
      <rPr>
        <sz val="10"/>
        <color theme="1"/>
        <rFont val="Times New Roman"/>
        <family val="1"/>
      </rPr>
      <t>, no IFG.</t>
    </r>
  </si>
  <si>
    <r>
      <t xml:space="preserve">15 Número de orientações concluídas de Estágio Obrigatório no IFG, </t>
    </r>
    <r>
      <rPr>
        <sz val="10"/>
        <color theme="1"/>
        <rFont val="Times New Roman"/>
        <family val="1"/>
      </rPr>
      <t>nos últimos 3 (três) anos, à razão de 5 (cinco) pontos por orientação concluída.</t>
    </r>
  </si>
  <si>
    <r>
      <t xml:space="preserve">14. Número de orientações concluídas de Iniciação Científica, Iniciação Tecnológica, Iniciação à Docência e/ou Trabalho de Conclusão de Curso (TCC), realizadas fora do IFG, </t>
    </r>
    <r>
      <rPr>
        <sz val="10"/>
        <color theme="1"/>
        <rFont val="Times New Roman"/>
        <family val="1"/>
      </rPr>
      <t>nos últimos 3 (três) anos, à razão de 5 (cinco) pontos por orientação concluída.</t>
    </r>
  </si>
  <si>
    <r>
      <t xml:space="preserve">18. Exercício de CARGO DE GESTÃO, tais como Direção, Chefia de Departamento, Gerência ou Coordenação, </t>
    </r>
    <r>
      <rPr>
        <sz val="10"/>
        <color theme="1"/>
        <rFont val="Times New Roman"/>
        <family val="1"/>
      </rPr>
      <t>nos últimos 5 (cinco) anos, no Câmpus Aparecida de Goiânia do IFG, à razão de 0,5 (zero vírgula cinco) ponto por mês.</t>
    </r>
  </si>
  <si>
    <r>
      <t xml:space="preserve">_ Apresentar documentos oficiais (parecer, portaria, circular ou declaração) que comprovem o </t>
    </r>
    <r>
      <rPr>
        <b/>
        <sz val="10"/>
        <color theme="1"/>
        <rFont val="Times New Roman"/>
        <family val="1"/>
      </rPr>
      <t>exercício de CARGO DE GESTÃO</t>
    </r>
    <r>
      <rPr>
        <sz val="10"/>
        <color theme="1"/>
        <rFont val="Times New Roman"/>
        <family val="1"/>
      </rPr>
      <t xml:space="preserve"> — Direção, Chefia de Departamento, Gerência ou Coordenação — </t>
    </r>
    <r>
      <rPr>
        <b/>
        <sz val="10"/>
        <color theme="1"/>
        <rFont val="Times New Roman"/>
        <family val="1"/>
      </rPr>
      <t>no Câmpus Aparecida de Goiânia do IFG</t>
    </r>
    <r>
      <rPr>
        <sz val="10"/>
        <color theme="1"/>
        <rFont val="Times New Roman"/>
        <family val="1"/>
      </rPr>
      <t>, no período considerado neste edital.</t>
    </r>
  </si>
  <si>
    <r>
      <t xml:space="preserve">_ É obrigatória </t>
    </r>
    <r>
      <rPr>
        <b/>
        <sz val="10"/>
        <color theme="1"/>
        <rFont val="Times New Roman"/>
        <family val="1"/>
      </rPr>
      <t>a marcação</t>
    </r>
    <r>
      <rPr>
        <sz val="10"/>
        <color theme="1"/>
        <rFont val="Times New Roman"/>
        <family val="1"/>
      </rPr>
      <t xml:space="preserve">, com marca-texto, no documento apresentado, das datas </t>
    </r>
    <r>
      <rPr>
        <b/>
        <sz val="10"/>
        <color theme="1"/>
        <rFont val="Times New Roman"/>
        <family val="1"/>
      </rPr>
      <t>de início e término do exercício do cargo</t>
    </r>
    <r>
      <rPr>
        <sz val="10"/>
        <color theme="1"/>
        <rFont val="Times New Roman"/>
        <family val="1"/>
      </rPr>
      <t>.</t>
    </r>
  </si>
  <si>
    <r>
      <t xml:space="preserve">22. Publicação de artigo em periódico classificado como Qualis C, conforme o maior estrato atribuído à revista no sistema Qualis CAPES mais recente, ou publicação em anais de eventos científicos com ISSN, </t>
    </r>
    <r>
      <rPr>
        <sz val="10"/>
        <color theme="1"/>
        <rFont val="Times New Roman"/>
        <family val="1"/>
      </rPr>
      <t>realizadas nos últimos 3 (três) anos, à razão de 5 (cinco) pontos por publicação, limitado ao máximo de 3 (três) publicações para fins de pontuação.</t>
    </r>
  </si>
  <si>
    <r>
      <t>_ Apresentar documento que</t>
    </r>
    <r>
      <rPr>
        <b/>
        <sz val="10"/>
        <color theme="1"/>
        <rFont val="Times New Roman"/>
        <family val="1"/>
      </rPr>
      <t xml:space="preserve"> comprove a publicação de artigo</t>
    </r>
    <r>
      <rPr>
        <sz val="10"/>
        <color theme="1"/>
        <rFont val="Times New Roman"/>
        <family val="1"/>
      </rPr>
      <t xml:space="preserve"> em periódico classificado </t>
    </r>
    <r>
      <rPr>
        <b/>
        <sz val="10"/>
        <color theme="1"/>
        <rFont val="Times New Roman"/>
        <family val="1"/>
      </rPr>
      <t>como Qualis C</t>
    </r>
    <r>
      <rPr>
        <sz val="10"/>
        <color theme="1"/>
        <rFont val="Times New Roman"/>
        <family val="1"/>
      </rPr>
      <t xml:space="preserve"> ou a </t>
    </r>
    <r>
      <rPr>
        <b/>
        <sz val="10"/>
        <color theme="1"/>
        <rFont val="Times New Roman"/>
        <family val="1"/>
      </rPr>
      <t>publicação em anais</t>
    </r>
    <r>
      <rPr>
        <sz val="10"/>
        <color theme="1"/>
        <rFont val="Times New Roman"/>
        <family val="1"/>
      </rPr>
      <t xml:space="preserve"> de eventos científicos com ISSN, no período considerado neste edital.</t>
    </r>
  </si>
  <si>
    <r>
      <t>_ É obrigatória</t>
    </r>
    <r>
      <rPr>
        <b/>
        <sz val="10"/>
        <color theme="1"/>
        <rFont val="Times New Roman"/>
        <family val="1"/>
      </rPr>
      <t xml:space="preserve"> a marcação</t>
    </r>
    <r>
      <rPr>
        <sz val="10"/>
        <color theme="1"/>
        <rFont val="Times New Roman"/>
        <family val="1"/>
      </rPr>
      <t xml:space="preserve">, com marca-texto, no documento apresentado, da </t>
    </r>
    <r>
      <rPr>
        <b/>
        <sz val="10"/>
        <color theme="1"/>
        <rFont val="Times New Roman"/>
        <family val="1"/>
      </rPr>
      <t>data de publicação do artigo ou do trabalho em anais</t>
    </r>
    <r>
      <rPr>
        <sz val="10"/>
        <color theme="1"/>
        <rFont val="Times New Roman"/>
        <family val="1"/>
      </rPr>
      <t>, bem como da</t>
    </r>
    <r>
      <rPr>
        <b/>
        <sz val="10"/>
        <color theme="1"/>
        <rFont val="Times New Roman"/>
        <family val="1"/>
      </rPr>
      <t xml:space="preserve"> comprovação de que o periódico está classificado como Qualis C</t>
    </r>
    <r>
      <rPr>
        <sz val="10"/>
        <color theme="1"/>
        <rFont val="Times New Roman"/>
        <family val="1"/>
      </rPr>
      <t>, conforme o sistema Qualis CAPES mais recente, quando aplicável.</t>
    </r>
  </si>
  <si>
    <r>
      <t xml:space="preserve">21. Publicação de artigo em periódico classificado como Qualis B, conforme o maior estrato atribuído à revista no sistema Qualis CAPES mais recente, ou autoria de CAPÍTULO DE LIVRO, </t>
    </r>
    <r>
      <rPr>
        <sz val="10"/>
        <color theme="1"/>
        <rFont val="Times New Roman"/>
        <family val="1"/>
      </rPr>
      <t>realizadas nos últimos 3 (três) anos, à razão de 10 (dez) pontos por publicação, limitado ao máximo de 3 (três) publicações para fins de pontuação.</t>
    </r>
  </si>
  <si>
    <r>
      <t xml:space="preserve">_ Apresentar documento que </t>
    </r>
    <r>
      <rPr>
        <b/>
        <sz val="10"/>
        <color theme="1"/>
        <rFont val="Times New Roman"/>
        <family val="1"/>
      </rPr>
      <t>comprove a publicação de artigo</t>
    </r>
    <r>
      <rPr>
        <sz val="10"/>
        <color theme="1"/>
        <rFont val="Times New Roman"/>
        <family val="1"/>
      </rPr>
      <t xml:space="preserve"> em periódico classificado </t>
    </r>
    <r>
      <rPr>
        <b/>
        <sz val="10"/>
        <color theme="1"/>
        <rFont val="Times New Roman"/>
        <family val="1"/>
      </rPr>
      <t>como Qualis B</t>
    </r>
    <r>
      <rPr>
        <sz val="10"/>
        <color theme="1"/>
        <rFont val="Times New Roman"/>
        <family val="1"/>
      </rPr>
      <t xml:space="preserve"> ou a </t>
    </r>
    <r>
      <rPr>
        <b/>
        <sz val="10"/>
        <color theme="1"/>
        <rFont val="Times New Roman"/>
        <family val="1"/>
      </rPr>
      <t>AUTORIA DE CAPÍTULO</t>
    </r>
    <r>
      <rPr>
        <sz val="10"/>
        <color theme="1"/>
        <rFont val="Times New Roman"/>
        <family val="1"/>
      </rPr>
      <t xml:space="preserve"> de livro, no período considerado neste edital.</t>
    </r>
  </si>
  <si>
    <r>
      <t xml:space="preserve">_ É obrigatória </t>
    </r>
    <r>
      <rPr>
        <b/>
        <sz val="10"/>
        <color theme="1"/>
        <rFont val="Times New Roman"/>
        <family val="1"/>
      </rPr>
      <t>a marcação</t>
    </r>
    <r>
      <rPr>
        <sz val="10"/>
        <color theme="1"/>
        <rFont val="Times New Roman"/>
        <family val="1"/>
      </rPr>
      <t xml:space="preserve">, com marca-texto, no documento apresentado, </t>
    </r>
    <r>
      <rPr>
        <b/>
        <sz val="10"/>
        <color theme="1"/>
        <rFont val="Times New Roman"/>
        <family val="1"/>
      </rPr>
      <t>da data de publicação do artigo ou do CAPÍTULO DE LIVRO</t>
    </r>
    <r>
      <rPr>
        <sz val="10"/>
        <color theme="1"/>
        <rFont val="Times New Roman"/>
        <family val="1"/>
      </rPr>
      <t xml:space="preserve">, bem como da </t>
    </r>
    <r>
      <rPr>
        <b/>
        <sz val="10"/>
        <color theme="1"/>
        <rFont val="Times New Roman"/>
        <family val="1"/>
      </rPr>
      <t>comprovação de que o periódico está classificado como Qualis B</t>
    </r>
    <r>
      <rPr>
        <sz val="10"/>
        <color theme="1"/>
        <rFont val="Times New Roman"/>
        <family val="1"/>
      </rPr>
      <t>, conforme o sistema Qualis CAPES mais recente.</t>
    </r>
  </si>
  <si>
    <r>
      <t xml:space="preserve">20. Publicação de artigo em periódico classificado como Qualis A, conforme o maior estrato atribuído à revista no sistema Qualis CAPES mais recente, ou AUTORIA DE LIVRO, </t>
    </r>
    <r>
      <rPr>
        <sz val="10"/>
        <color theme="1"/>
        <rFont val="Times New Roman"/>
        <family val="1"/>
      </rPr>
      <t>realizadas nos últimos 3 (três) anos, à razão de 15 (quinze) pontos por publicação, limitado ao máximo de 3 (três) publicações para fins de pontuação.</t>
    </r>
  </si>
  <si>
    <r>
      <t>_ Apresentar documento que</t>
    </r>
    <r>
      <rPr>
        <b/>
        <sz val="10"/>
        <rFont val="Times New Roman"/>
        <family val="1"/>
      </rPr>
      <t xml:space="preserve"> comprove a publicação de artigo</t>
    </r>
    <r>
      <rPr>
        <sz val="10"/>
        <rFont val="Times New Roman"/>
        <family val="1"/>
      </rPr>
      <t xml:space="preserve"> em periódico classificado como</t>
    </r>
    <r>
      <rPr>
        <b/>
        <sz val="10"/>
        <rFont val="Times New Roman"/>
        <family val="1"/>
      </rPr>
      <t xml:space="preserve"> Qualis A</t>
    </r>
    <r>
      <rPr>
        <sz val="10"/>
        <rFont val="Times New Roman"/>
        <family val="1"/>
      </rPr>
      <t xml:space="preserve"> ou</t>
    </r>
    <r>
      <rPr>
        <b/>
        <sz val="10"/>
        <rFont val="Times New Roman"/>
        <family val="1"/>
      </rPr>
      <t xml:space="preserve"> a AUTORIA DE LIVRO</t>
    </r>
    <r>
      <rPr>
        <sz val="10"/>
        <rFont val="Times New Roman"/>
        <family val="1"/>
      </rPr>
      <t>, no período considerado neste edital.</t>
    </r>
  </si>
  <si>
    <r>
      <t xml:space="preserve">_ É obrigatória </t>
    </r>
    <r>
      <rPr>
        <b/>
        <sz val="10"/>
        <rFont val="Times New Roman"/>
        <family val="1"/>
      </rPr>
      <t>a marcação</t>
    </r>
    <r>
      <rPr>
        <sz val="10"/>
        <rFont val="Times New Roman"/>
        <family val="1"/>
      </rPr>
      <t xml:space="preserve">, com marca-texto, no documento apresentado, </t>
    </r>
    <r>
      <rPr>
        <b/>
        <sz val="10"/>
        <rFont val="Times New Roman"/>
        <family val="1"/>
      </rPr>
      <t>da data de publicação do artigo ou do livro</t>
    </r>
    <r>
      <rPr>
        <sz val="10"/>
        <rFont val="Times New Roman"/>
        <family val="1"/>
      </rPr>
      <t xml:space="preserve">, bem como da </t>
    </r>
    <r>
      <rPr>
        <b/>
        <sz val="10"/>
        <rFont val="Times New Roman"/>
        <family val="1"/>
      </rPr>
      <t>comprovação de que o periódico está classificado como Qualis A</t>
    </r>
    <r>
      <rPr>
        <sz val="10"/>
        <rFont val="Times New Roman"/>
        <family val="1"/>
      </rPr>
      <t>, conforme o sistema Qualis CAPES mais recente.</t>
    </r>
  </si>
  <si>
    <r>
      <t>19. Exercício de REPRESENTAÇÃO INSTITUCIONAL como membro titular ou suplente em comissões permanentes, conselhos, grupos de trabalho ou instâncias equivalentes, mediante nomeação por portaria, circular ou documento equivalente, no âmbito do CÂMPUS APARECIDA DE GOIÂNIA,</t>
    </r>
    <r>
      <rPr>
        <sz val="10"/>
        <color theme="1"/>
        <rFont val="Times New Roman"/>
        <family val="1"/>
      </rPr>
      <t xml:space="preserve"> nos últimos 3 (três) anos, à razão de 0,3 (zero vírgula três) ponto por representação por mês.</t>
    </r>
  </si>
  <si>
    <r>
      <t xml:space="preserve">_ Apresentar documentos oficiais (portaria, circular ou documento equivalente) que </t>
    </r>
    <r>
      <rPr>
        <b/>
        <sz val="10"/>
        <color theme="1"/>
        <rFont val="Times New Roman"/>
        <family val="1"/>
      </rPr>
      <t>comprovem a nomeação e o período de atuação</t>
    </r>
    <r>
      <rPr>
        <sz val="10"/>
        <color theme="1"/>
        <rFont val="Times New Roman"/>
        <family val="1"/>
      </rPr>
      <t xml:space="preserve"> do candidato como membro titular ou suplente nas instâncias mencionadas, </t>
    </r>
    <r>
      <rPr>
        <b/>
        <sz val="10"/>
        <color theme="1"/>
        <rFont val="Times New Roman"/>
        <family val="1"/>
      </rPr>
      <t>no âmbito do Câmpus Aparecida de Goiânia</t>
    </r>
    <r>
      <rPr>
        <sz val="10"/>
        <color theme="1"/>
        <rFont val="Times New Roman"/>
        <family val="1"/>
      </rPr>
      <t>, no período considerado neste edital.</t>
    </r>
  </si>
  <si>
    <r>
      <t>_ É obrigatória</t>
    </r>
    <r>
      <rPr>
        <b/>
        <sz val="10"/>
        <color theme="1"/>
        <rFont val="Times New Roman"/>
        <family val="1"/>
      </rPr>
      <t xml:space="preserve"> a marcação</t>
    </r>
    <r>
      <rPr>
        <sz val="10"/>
        <color theme="1"/>
        <rFont val="Times New Roman"/>
        <family val="1"/>
      </rPr>
      <t xml:space="preserve">, com marca-texto, no documento apresentado, </t>
    </r>
    <r>
      <rPr>
        <b/>
        <sz val="10"/>
        <color theme="1"/>
        <rFont val="Times New Roman"/>
        <family val="1"/>
      </rPr>
      <t>das datas de início e término da representação</t>
    </r>
    <r>
      <rPr>
        <sz val="10"/>
        <color theme="1"/>
        <rFont val="Times New Roman"/>
        <family val="1"/>
      </rPr>
      <t xml:space="preserve">. </t>
    </r>
  </si>
  <si>
    <r>
      <t xml:space="preserve">17. Exercício de cargo de gestão, tais como Direção, Chefia de Departamento, Gerência ou Coordenação, </t>
    </r>
    <r>
      <rPr>
        <sz val="10"/>
        <color theme="1"/>
        <rFont val="Times New Roman"/>
        <family val="1"/>
      </rPr>
      <t>nos últimos 5 (cinco) anos, em outros câmpus do IFG, à razão de 0,2 (zero vírgula dois) ponto por mês.</t>
    </r>
  </si>
  <si>
    <r>
      <t xml:space="preserve">_ Apresentar documentos oficiais (parecer, portaria, circular ou declaração) que </t>
    </r>
    <r>
      <rPr>
        <b/>
        <sz val="10"/>
        <rFont val="Times New Roman"/>
        <family val="1"/>
      </rPr>
      <t>comprovem o exercício de cargo de gestão</t>
    </r>
    <r>
      <rPr>
        <sz val="10"/>
        <rFont val="Times New Roman"/>
        <family val="1"/>
      </rPr>
      <t xml:space="preserve"> — </t>
    </r>
    <r>
      <rPr>
        <b/>
        <sz val="10"/>
        <rFont val="Times New Roman"/>
        <family val="1"/>
      </rPr>
      <t>Direção, Chefia de Departamento, Gerência ou Coordenação</t>
    </r>
    <r>
      <rPr>
        <sz val="10"/>
        <rFont val="Times New Roman"/>
        <family val="1"/>
      </rPr>
      <t xml:space="preserve"> — em </t>
    </r>
    <r>
      <rPr>
        <b/>
        <sz val="10"/>
        <rFont val="Times New Roman"/>
        <family val="1"/>
      </rPr>
      <t>outros câmpus do IFG</t>
    </r>
    <r>
      <rPr>
        <sz val="10"/>
        <rFont val="Times New Roman"/>
        <family val="1"/>
      </rPr>
      <t>, no período considerado neste edital.</t>
    </r>
  </si>
  <si>
    <r>
      <t xml:space="preserve">_ Para fins de </t>
    </r>
    <r>
      <rPr>
        <b/>
        <sz val="10"/>
        <rFont val="Times New Roman"/>
        <family val="1"/>
      </rPr>
      <t>apuração do tempo de exercício</t>
    </r>
    <r>
      <rPr>
        <sz val="10"/>
        <rFont val="Times New Roman"/>
        <family val="1"/>
      </rPr>
      <t xml:space="preserve">, a </t>
    </r>
    <r>
      <rPr>
        <b/>
        <sz val="10"/>
        <rFont val="Times New Roman"/>
        <family val="1"/>
      </rPr>
      <t>data final</t>
    </r>
    <r>
      <rPr>
        <sz val="10"/>
        <rFont val="Times New Roman"/>
        <family val="1"/>
      </rPr>
      <t xml:space="preserve"> a ser considerada será a </t>
    </r>
    <r>
      <rPr>
        <b/>
        <sz val="10"/>
        <rFont val="Times New Roman"/>
        <family val="1"/>
      </rPr>
      <t>data de publicação deste edital</t>
    </r>
    <r>
      <rPr>
        <sz val="10"/>
        <rFont val="Times New Roman"/>
        <family val="1"/>
      </rPr>
      <t>.</t>
    </r>
  </si>
  <si>
    <r>
      <t>_ É obrigatória</t>
    </r>
    <r>
      <rPr>
        <b/>
        <sz val="10"/>
        <rFont val="Times New Roman"/>
        <family val="1"/>
      </rPr>
      <t xml:space="preserve"> a marcação</t>
    </r>
    <r>
      <rPr>
        <sz val="10"/>
        <rFont val="Times New Roman"/>
        <family val="1"/>
      </rPr>
      <t xml:space="preserve">, com marca-texto, no documento apresentado, das </t>
    </r>
    <r>
      <rPr>
        <b/>
        <sz val="10"/>
        <rFont val="Times New Roman"/>
        <family val="1"/>
      </rPr>
      <t>datas de início e término do exercício do cargo</t>
    </r>
    <r>
      <rPr>
        <sz val="10"/>
        <rFont val="Times New Roman"/>
        <family val="1"/>
      </rPr>
      <t>.</t>
    </r>
  </si>
  <si>
    <r>
      <t>_ Apresentar a</t>
    </r>
    <r>
      <rPr>
        <b/>
        <sz val="10"/>
        <color theme="1"/>
        <rFont val="Times New Roman"/>
        <family val="1"/>
      </rPr>
      <t xml:space="preserve"> rota gerada no Google Maps </t>
    </r>
    <r>
      <rPr>
        <sz val="10"/>
        <color theme="1"/>
        <rFont val="Times New Roman"/>
        <family val="1"/>
      </rPr>
      <t xml:space="preserve">que comprove a </t>
    </r>
    <r>
      <rPr>
        <b/>
        <sz val="10"/>
        <color theme="1"/>
        <rFont val="Times New Roman"/>
        <family val="1"/>
      </rPr>
      <t>distância</t>
    </r>
    <r>
      <rPr>
        <sz val="10"/>
        <color theme="1"/>
        <rFont val="Times New Roman"/>
        <family val="1"/>
      </rPr>
      <t xml:space="preserve"> entre o Câmpus </t>
    </r>
    <r>
      <rPr>
        <b/>
        <sz val="10"/>
        <color theme="1"/>
        <rFont val="Times New Roman"/>
        <family val="1"/>
      </rPr>
      <t>Aparecida de Goiânia e a instituição do programa de pós-graduação</t>
    </r>
    <r>
      <rPr>
        <sz val="10"/>
        <color theme="1"/>
        <rFont val="Times New Roman"/>
        <family val="1"/>
      </rPr>
      <t>.</t>
    </r>
  </si>
  <si>
    <r>
      <t>_ É obrigatória</t>
    </r>
    <r>
      <rPr>
        <b/>
        <sz val="10"/>
        <color theme="1"/>
        <rFont val="Times New Roman"/>
        <family val="1"/>
      </rPr>
      <t xml:space="preserve"> a marcação</t>
    </r>
    <r>
      <rPr>
        <sz val="10"/>
        <color theme="1"/>
        <rFont val="Times New Roman"/>
        <family val="1"/>
      </rPr>
      <t xml:space="preserve">, com marca-texto, no documento apresentado, da </t>
    </r>
    <r>
      <rPr>
        <b/>
        <sz val="10"/>
        <color theme="1"/>
        <rFont val="Times New Roman"/>
        <family val="1"/>
      </rPr>
      <t>distância total a ser percorrida</t>
    </r>
    <r>
      <rPr>
        <sz val="10"/>
        <color theme="1"/>
        <rFont val="Times New Roman"/>
        <family val="1"/>
      </rPr>
      <t>.</t>
    </r>
  </si>
  <si>
    <t>_ É obrigatória a marcação, com marca-texto, no documento apresentado, da parte do texto que comprove o nível da titulação a ser alcançada com o curso.</t>
  </si>
  <si>
    <r>
      <t xml:space="preserve">24. Nível da pós-graduação, conforme a titulação pretendida:
</t>
    </r>
    <r>
      <rPr>
        <sz val="10"/>
        <color theme="1"/>
        <rFont val="Times New Roman"/>
        <family val="1"/>
      </rPr>
      <t>a) mestrado – 60 pontos;
b) doutorado – 40 pontos;
c) pós-doutorado – 05 pontos</t>
    </r>
  </si>
  <si>
    <r>
      <t xml:space="preserve">_Apresentar documento oficial, </t>
    </r>
    <r>
      <rPr>
        <b/>
        <sz val="10"/>
        <color theme="1"/>
        <rFont val="Times New Roman"/>
        <family val="1"/>
      </rPr>
      <t>emitido pelo programa de pós-graduação</t>
    </r>
    <r>
      <rPr>
        <sz val="10"/>
        <color theme="1"/>
        <rFont val="Times New Roman"/>
        <family val="1"/>
      </rPr>
      <t xml:space="preserve">, que comprove o </t>
    </r>
    <r>
      <rPr>
        <b/>
        <sz val="10"/>
        <color theme="1"/>
        <rFont val="Times New Roman"/>
        <family val="1"/>
      </rPr>
      <t>nível de titulação pretendida pelo candidato.</t>
    </r>
  </si>
  <si>
    <r>
      <t>23. Produção técnica da área de formação específica do docente, realizada nos últimos 3 (três) anos, à razão de 5 (cinco) pontos por produção, limitado ao máximo de 3 (três) produções para fins de pontuação, compreendendo:</t>
    </r>
    <r>
      <rPr>
        <sz val="10"/>
        <color theme="1"/>
        <rFont val="Times New Roman"/>
        <family val="1"/>
      </rPr>
      <t xml:space="preserve">
a) trabalhos técnicos e produções artísticas;
b) traduções, consultorias e entrevistas;
c) cursos de curta duração ministrados;
d) desenvolvimento de material didático e institucional;
e) relatórios de pesquisa.</t>
    </r>
  </si>
  <si>
    <r>
      <t xml:space="preserve">_ Apresentar documentos que comprovem a </t>
    </r>
    <r>
      <rPr>
        <b/>
        <sz val="10"/>
        <color theme="1"/>
        <rFont val="Times New Roman"/>
        <family val="1"/>
      </rPr>
      <t>produção técnica da área de formação específica do docente</t>
    </r>
    <r>
      <rPr>
        <sz val="10"/>
        <color theme="1"/>
        <rFont val="Times New Roman"/>
        <family val="1"/>
      </rPr>
      <t>, realizada no período considerado neste edital.</t>
    </r>
  </si>
  <si>
    <r>
      <t xml:space="preserve">_ É obrigatória </t>
    </r>
    <r>
      <rPr>
        <b/>
        <sz val="10"/>
        <color theme="1"/>
        <rFont val="Times New Roman"/>
        <family val="1"/>
      </rPr>
      <t>a marcação</t>
    </r>
    <r>
      <rPr>
        <sz val="10"/>
        <color theme="1"/>
        <rFont val="Times New Roman"/>
        <family val="1"/>
      </rPr>
      <t>, com marca-texto, no documento apresentado,</t>
    </r>
    <r>
      <rPr>
        <b/>
        <sz val="10"/>
        <color theme="1"/>
        <rFont val="Times New Roman"/>
        <family val="1"/>
      </rPr>
      <t xml:space="preserve"> da data de realização da produção técnica</t>
    </r>
    <r>
      <rPr>
        <sz val="10"/>
        <color theme="1"/>
        <rFont val="Times New Roman"/>
        <family val="1"/>
      </rPr>
      <t>.</t>
    </r>
  </si>
  <si>
    <r>
      <rPr>
        <b/>
        <sz val="10"/>
        <rFont val="Times New Roman"/>
        <family val="1"/>
      </rPr>
      <t xml:space="preserve">02. Tempo de serviço no IFG, </t>
    </r>
    <r>
      <rPr>
        <sz val="10"/>
        <rFont val="Times New Roman"/>
        <family val="1"/>
      </rPr>
      <t>anterior à data de ingresso no Câmpus Aparecida de Goiânia, à razão de 0,1 (zero vírgula um) ponto por mês.</t>
    </r>
  </si>
  <si>
    <r>
      <rPr>
        <b/>
        <sz val="10"/>
        <rFont val="Times New Roman"/>
        <family val="1"/>
      </rPr>
      <t xml:space="preserve">03. Tempo de serviço no Câmpus Aparecida de Goiânia, </t>
    </r>
    <r>
      <rPr>
        <sz val="10"/>
        <rFont val="Times New Roman"/>
        <family val="1"/>
      </rPr>
      <t>à razão de 0,3 (zero vírgula três) ponto por mês.</t>
    </r>
  </si>
  <si>
    <r>
      <rPr>
        <b/>
        <sz val="10"/>
        <rFont val="Times New Roman"/>
        <family val="1"/>
      </rPr>
      <t>04. Percentual do curso de pós-graduação concluído,</t>
    </r>
    <r>
      <rPr>
        <sz val="10"/>
        <rFont val="Times New Roman"/>
        <family val="1"/>
      </rPr>
      <t xml:space="preserve"> contado em semestres, no qual o servidor esteja matriculado como aluno regular, mediante comprovação dos semestres concluídos e do prazo total estipulado pelo programa.</t>
    </r>
  </si>
  <si>
    <r>
      <rPr>
        <b/>
        <sz val="10"/>
        <rFont val="Times New Roman"/>
        <family val="1"/>
      </rPr>
      <t>05. Percentual de créditos concluídos no curso de pós-graduação,</t>
    </r>
    <r>
      <rPr>
        <sz val="10"/>
        <rFont val="Times New Roman"/>
        <family val="1"/>
      </rPr>
      <t xml:space="preserve"> proporcional ao total de créditos exigidos pelo programa, mediante comprovação dos créditos concluídos e do total previsto.</t>
    </r>
  </si>
  <si>
    <r>
      <rPr>
        <b/>
        <sz val="10"/>
        <rFont val="Times New Roman"/>
        <family val="1"/>
      </rPr>
      <t>06. Projeto de pesquisa COORDENADOS pelo candidato, cadastrado na Pró-Reitoria de Pesquisa e Pós-Graduação do IFG, QUE SE ENCONTRE EM EXECUÇÃO ou DEVIDAMENTE CONCLUÍDO,</t>
    </r>
    <r>
      <rPr>
        <sz val="10"/>
        <rFont val="Times New Roman"/>
        <family val="1"/>
      </rPr>
      <t xml:space="preserve"> nos últimos 3 (três) anos, contados a partir da data de publicação deste edital, limitado a 2 (dois) projetos por ano, à razão de 10 (dez) pontos por projeto.</t>
    </r>
  </si>
  <si>
    <r>
      <rPr>
        <b/>
        <sz val="10"/>
        <rFont val="Times New Roman"/>
        <family val="1"/>
      </rPr>
      <t>07. PARTICIPAÇÃO em Projeto de pesquisa, cadastrado na Pró-Reitoria de Pesquisa e Pós-Graduação do IFG, QUE SE ENCONTRE EM EXECUÇÃO ou DEVIDAMENTE CONCLUÍDO,</t>
    </r>
    <r>
      <rPr>
        <sz val="10"/>
        <rFont val="Times New Roman"/>
        <family val="1"/>
      </rPr>
      <t xml:space="preserve"> nos últimos 3 (três) anos, contados a partir da data de publicação deste edital, limitado a 2 (dois) projetos por ano, à razão de 2 (dois) pontos por projeto</t>
    </r>
  </si>
  <si>
    <r>
      <rPr>
        <b/>
        <sz val="10"/>
        <rFont val="Times New Roman"/>
        <family val="1"/>
      </rPr>
      <t>08. Ações de extensão COORDENADAS PELO CANDIDATO, cadastradas na Pró-Reitoria de Extensão do IFG e EM EXECUÇÃO ou DEVIDAMENTE CONCLUÍDAS</t>
    </r>
    <r>
      <rPr>
        <sz val="10"/>
        <rFont val="Times New Roman"/>
        <family val="1"/>
      </rPr>
      <t>, nos últimos 3 (três) anos, contados a partir da data de publicação deste edital, limitadas a 2 (duas) ações por ano, à razão de 10 (dez) pontos por ação.</t>
    </r>
  </si>
  <si>
    <r>
      <rPr>
        <b/>
        <sz val="10"/>
        <rFont val="Times New Roman"/>
        <family val="1"/>
      </rPr>
      <t>09. PARTICIPAÇÃO em ações de extensão, cadastradas na Pró-Reitoria de Extensão do IFG, EM EXECUÇÃO ou DEVIDAMENTE CONCLUÍDAS,</t>
    </r>
    <r>
      <rPr>
        <sz val="10"/>
        <rFont val="Times New Roman"/>
        <family val="1"/>
      </rPr>
      <t xml:space="preserve"> nos últimos 3 (três) anos, contados a partir da data de publicação deste edital, limitadas a 2 (duas) ações por ano, à razão de 2 (dois) pontos por ação.</t>
    </r>
  </si>
  <si>
    <r>
      <rPr>
        <b/>
        <sz val="10"/>
        <rFont val="Times New Roman"/>
        <family val="1"/>
      </rPr>
      <t>10. Projetos de ensino COORDENADOS pelo candidato,  cadastrados na Pró-Reitoria de Ensino do IFG ou no Departamento de Áreas Acadêmicas, EM EXECUÇÃO ou DEVIDAMENTE CONCLUÍDOS</t>
    </r>
    <r>
      <rPr>
        <sz val="10"/>
        <rFont val="Times New Roman"/>
        <family val="1"/>
      </rPr>
      <t xml:space="preserve"> nos últimos 3 (três) anos, contados a partir da data de publicação deste edital, limitados a 2 (dois) projetos por ano, à razão de 10 (dez) pontos por projeto.</t>
    </r>
  </si>
  <si>
    <r>
      <rPr>
        <b/>
        <sz val="10"/>
        <rFont val="Times New Roman"/>
        <family val="1"/>
      </rPr>
      <t>11. PARTICIPAÇÃO em Projetos de ensino, cadastrados na Pró-Reitoria de Ensino do IFG ou no Departamento de Áreas Acadêmicas, EM EXECUÇÃO ou DEVIDAMENTE CONCLUÍDOS</t>
    </r>
    <r>
      <rPr>
        <sz val="10"/>
        <rFont val="Times New Roman"/>
        <family val="1"/>
      </rPr>
      <t xml:space="preserve"> nos últimos 3 (três) anos, contados a partir da data de publicação deste edital, limitados a 2 (dois) projetos por ano, à razão de 2 (dois) pontos por projeto.</t>
    </r>
  </si>
  <si>
    <r>
      <rPr>
        <b/>
        <sz val="10"/>
        <rFont val="Times New Roman"/>
        <family val="1"/>
      </rPr>
      <t>12. Orientações CONCLUÍDAS de Iniciação Científica, Iniciação Tecnológica, Iniciação à Docência e/ou Trabalho de Conclusão de Curso (TCC), realizadas no âmbito do IFG</t>
    </r>
    <r>
      <rPr>
        <sz val="10"/>
        <rFont val="Times New Roman"/>
        <family val="1"/>
      </rPr>
      <t xml:space="preserve">, nos últimos 3 (três) anos, contados a partir da data de publicação deste edital, referentes à Área Técnica, à razão de 10 (dez) pontos por orientação concluída. </t>
    </r>
    <r>
      <rPr>
        <b/>
        <sz val="10"/>
        <rFont val="Times New Roman"/>
        <family val="1"/>
      </rPr>
      <t>ÁREA TÉCNICA</t>
    </r>
  </si>
  <si>
    <r>
      <rPr>
        <b/>
        <sz val="10"/>
        <rFont val="Times New Roman"/>
        <family val="1"/>
      </rPr>
      <t>13. Orientações CONCLUÍDAS de Iniciação Científica, Iniciação Tecnológica, Iniciação à Docência e/ou Trabalho de Conclusão de Curso (TCC), realizadas no âmbito do IFG</t>
    </r>
    <r>
      <rPr>
        <sz val="10"/>
        <rFont val="Times New Roman"/>
        <family val="1"/>
      </rPr>
      <t xml:space="preserve">, nos últimos 3 (três) anos, contados a partir da data de publicação deste edital, referentes ao Núcleo Comum, à razão de 15 (quinze) pontos por orientação concluída. </t>
    </r>
    <r>
      <rPr>
        <b/>
        <sz val="10"/>
        <rFont val="Times New Roman"/>
        <family val="1"/>
      </rPr>
      <t>NÚCLEO COMUM</t>
    </r>
  </si>
  <si>
    <r>
      <rPr>
        <b/>
        <sz val="10"/>
        <rFont val="Times New Roman"/>
        <family val="1"/>
      </rPr>
      <t>14. Número de orientações concluídas de Iniciação Científica, Iniciação Tecnológica, Iniciação à Docência e/ou Trabalho de Conclusão de Curso (TCC), realizadas fora do IFG</t>
    </r>
    <r>
      <rPr>
        <sz val="10"/>
        <rFont val="Times New Roman"/>
        <family val="1"/>
      </rPr>
      <t>, nos últimos 3 (três) anos, à razão de 5 (cinco) pontos por orientação concluída.</t>
    </r>
  </si>
  <si>
    <r>
      <rPr>
        <b/>
        <sz val="10"/>
        <rFont val="Times New Roman"/>
        <family val="1"/>
      </rPr>
      <t>15. Número de orientações concluídas de Estágio Obrigatório no IFG,</t>
    </r>
    <r>
      <rPr>
        <sz val="10"/>
        <rFont val="Times New Roman"/>
        <family val="1"/>
      </rPr>
      <t xml:space="preserve"> nos últimos 3 (três) anos, à razão de 5 (cinco) pontos por orientação concluída.</t>
    </r>
  </si>
  <si>
    <r>
      <rPr>
        <b/>
        <sz val="10"/>
        <rFont val="Times New Roman"/>
        <family val="1"/>
      </rPr>
      <t>16. Pontuação por distância, considerada a rota rodoviária:</t>
    </r>
    <r>
      <rPr>
        <sz val="10"/>
        <rFont val="Times New Roman"/>
        <family val="1"/>
      </rPr>
      <t xml:space="preserve">
a) Região metropolitana de Goiânia: 0;
b) Até 300Km (incluindo o Distrito Federal): 10 pontos;
c) Dentro do estado (acima de 300Km): 15 pontos;
d) Interestadual: 20 pontos;
e) Internacional: 40 pontos 
Obs.: Distâncias consideradas em rota de carro no Google maps saindo do Campus Aparecida de Goiânia até a sede do curso de pós- graduação. Caso não seja feita por carro considerar rota aérea.</t>
    </r>
  </si>
  <si>
    <r>
      <rPr>
        <b/>
        <sz val="10"/>
        <rFont val="Times New Roman"/>
        <family val="1"/>
      </rPr>
      <t>17. Exercício de cargo de gestão, tais como Direção, Chefia de Departamento, Gerência ou Coordenação,</t>
    </r>
    <r>
      <rPr>
        <sz val="10"/>
        <rFont val="Times New Roman"/>
        <family val="1"/>
      </rPr>
      <t xml:space="preserve"> nos últimos 5 (cinco) anos, em outros câmpus do IFG, à razão de 0,2 (zero vírgula dois) ponto por mês.</t>
    </r>
  </si>
  <si>
    <r>
      <rPr>
        <b/>
        <sz val="10"/>
        <rFont val="Times New Roman"/>
        <family val="1"/>
      </rPr>
      <t>18. Exercício de cargo de gestão, tais como Direção, Chefia de Departamento, Gerência ou Coordenação</t>
    </r>
    <r>
      <rPr>
        <sz val="10"/>
        <rFont val="Times New Roman"/>
        <family val="1"/>
      </rPr>
      <t>, nos últimos 5 (cinco) anos, no Câmpus Aparecida de Goiânia do IFG, à razão de 0,5 (zero vírgula cinco) ponto por mês.</t>
    </r>
  </si>
  <si>
    <r>
      <rPr>
        <b/>
        <sz val="10"/>
        <rFont val="Times New Roman"/>
        <family val="1"/>
      </rPr>
      <t xml:space="preserve">19. Exercício de REPRESENTAÇÃO INSTITUCIONAL como membro titular ou suplente em comissões permanentes, conselhos, grupos de trabalho ou instâncias equivalentes, mediante nomeação por portaria, circular ou documento equivalente, no âmbito do CÂMPUS APARECIDA DE GOIÂNIA, </t>
    </r>
    <r>
      <rPr>
        <sz val="10"/>
        <rFont val="Times New Roman"/>
        <family val="1"/>
      </rPr>
      <t>nos últimos 3 (três) anos, à razão de 0,3 (zero vírgula três) ponto por representação por mês.</t>
    </r>
  </si>
  <si>
    <r>
      <rPr>
        <b/>
        <sz val="10"/>
        <rFont val="Times New Roman"/>
        <family val="1"/>
      </rPr>
      <t>20. Publicação de artigo em periódico classificado como Qualis A, conforme o maior estrato atribuído à revista no sistema Qualis CAPES mais recente, ou AUTORIA DE LIVRO</t>
    </r>
    <r>
      <rPr>
        <sz val="10"/>
        <rFont val="Times New Roman"/>
        <family val="1"/>
      </rPr>
      <t>, realizadas nos últimos 3 (três) anos, à razão de 15 (quinze) pontos por publicação, limitado ao máximo de 3 (três) publicações para fins de pontuação.</t>
    </r>
  </si>
  <si>
    <r>
      <rPr>
        <b/>
        <sz val="10"/>
        <rFont val="Times New Roman"/>
        <family val="1"/>
      </rPr>
      <t>21. Publicação de artigo em periódico classificado como Qualis B, conforme o maior estrato atribuído à revista no sistema Qualis CAPES mais recente, ou autoria de capítulo de livro</t>
    </r>
    <r>
      <rPr>
        <sz val="10"/>
        <rFont val="Times New Roman"/>
        <family val="1"/>
      </rPr>
      <t>, realizadas nos últimos 3 (três) anos, à razão de 10 (dez) pontos por publicação, limitado ao máximo de 3 (três) publicações para fins de pontuação.</t>
    </r>
  </si>
  <si>
    <r>
      <rPr>
        <b/>
        <sz val="10"/>
        <rFont val="Times New Roman"/>
        <family val="1"/>
      </rPr>
      <t>22. Publicação de artigo em periódicos Qualis C (definido pelo maior Qualis da revista encontrado no Qualis Capes mais recente) ou PUBLICAÇÃO EM ANAIS DE EVENTOS CIENTÍFICOS COM ISSN</t>
    </r>
    <r>
      <rPr>
        <sz val="10"/>
        <rFont val="Times New Roman"/>
        <family val="1"/>
      </rPr>
      <t xml:space="preserve"> nos últimos 3 anos – 5 pontos cada (número máximo de 3 publicações para pontuação)</t>
    </r>
  </si>
  <si>
    <r>
      <rPr>
        <b/>
        <sz val="10"/>
        <rFont val="Times New Roman"/>
        <family val="1"/>
      </rPr>
      <t>23. Produção técnica da área de formação específica do docente,</t>
    </r>
    <r>
      <rPr>
        <sz val="10"/>
        <rFont val="Times New Roman"/>
        <family val="1"/>
      </rPr>
      <t xml:space="preserve"> realizada nos últimos 3 (três) anos, à razão de 5 (cinco) pontos por produção, limitado ao máximo de 3 (três) produções para fins de pontuação, compreendendo:
a) trabalhos técnicos e produções artísticas;
b) traduções, consultorias e entrevistas;
c) cursos de curta duração ministrados;
d) desenvolvimento de material didático e institucional;
e) relatórios de pesquisa.</t>
    </r>
  </si>
  <si>
    <r>
      <t xml:space="preserve">24. Nível da pós-graduação, conforme a titulação pretendida: 
</t>
    </r>
    <r>
      <rPr>
        <sz val="10"/>
        <rFont val="Times New Roman"/>
        <family val="1"/>
      </rPr>
      <t>a) mestrado – 60 pontos;
b) doutorado – 40 pontos;
c) pós-doutorado – 05 pontos</t>
    </r>
  </si>
  <si>
    <r>
      <t xml:space="preserve">11. PARTICIPAÇÃO em Projetos de ensino, cadastrados na Pró-Reitoria de Ensino do IFG ou no Departamento de Áreas Acadêmicas, EM EXECUÇÃO ou DEVIDAMENTE CONCLUÍDOS </t>
    </r>
    <r>
      <rPr>
        <sz val="10"/>
        <color theme="1"/>
        <rFont val="Times New Roman"/>
        <family val="1"/>
      </rPr>
      <t>nos últimos 3 (três) anos, contados a partir da data de publicação deste edital, limitados a 2 (dois) projetos por ano, à razão de 2 (dois) pontos por projeto.</t>
    </r>
  </si>
  <si>
    <r>
      <t xml:space="preserve">_ Apresentar documentos oficiais (parecer, portaria, circular ou declaração) que </t>
    </r>
    <r>
      <rPr>
        <b/>
        <sz val="10"/>
        <color theme="1"/>
        <rFont val="Times New Roman"/>
        <family val="1"/>
      </rPr>
      <t>comprovem a participação do candidato</t>
    </r>
    <r>
      <rPr>
        <sz val="10"/>
        <color theme="1"/>
        <rFont val="Times New Roman"/>
        <family val="1"/>
      </rPr>
      <t xml:space="preserve"> e o </t>
    </r>
    <r>
      <rPr>
        <b/>
        <sz val="10"/>
        <color theme="1"/>
        <rFont val="Times New Roman"/>
        <family val="1"/>
      </rPr>
      <t>andamento ou a conclusão do projeto de ensino</t>
    </r>
    <r>
      <rPr>
        <sz val="10"/>
        <color theme="1"/>
        <rFont val="Times New Roman"/>
        <family val="1"/>
      </rPr>
      <t xml:space="preserve">, devidamente cadastrado na </t>
    </r>
    <r>
      <rPr>
        <b/>
        <sz val="10"/>
        <color theme="1"/>
        <rFont val="Times New Roman"/>
        <family val="1"/>
      </rPr>
      <t>Pró-Reitoria de Ensino do IFG</t>
    </r>
    <r>
      <rPr>
        <sz val="10"/>
        <color theme="1"/>
        <rFont val="Times New Roman"/>
        <family val="1"/>
      </rPr>
      <t xml:space="preserve"> ou no </t>
    </r>
    <r>
      <rPr>
        <b/>
        <sz val="10"/>
        <color theme="1"/>
        <rFont val="Times New Roman"/>
        <family val="1"/>
      </rPr>
      <t>Departamento de Áreas Acadêmicas</t>
    </r>
    <r>
      <rPr>
        <sz val="10"/>
        <color theme="1"/>
        <rFont val="Times New Roman"/>
        <family val="1"/>
      </rPr>
      <t>, no período considerado neste edital.</t>
    </r>
  </si>
  <si>
    <r>
      <t xml:space="preserve">_ É obrigatória a marcação, com marca-texto, no documento apresentado, </t>
    </r>
    <r>
      <rPr>
        <b/>
        <sz val="10"/>
        <color theme="1"/>
        <rFont val="Times New Roman"/>
        <family val="1"/>
      </rPr>
      <t>das datas de início e término do projeto de ensino</t>
    </r>
    <r>
      <rPr>
        <sz val="10"/>
        <color theme="1"/>
        <rFont val="Times New Roman"/>
        <family val="1"/>
      </rPr>
      <t xml:space="preserve">, bem como </t>
    </r>
    <r>
      <rPr>
        <b/>
        <sz val="10"/>
        <color theme="1"/>
        <rFont val="Times New Roman"/>
        <family val="1"/>
      </rPr>
      <t>da data efetiva de sua conclusão</t>
    </r>
    <r>
      <rPr>
        <sz val="10"/>
        <color theme="1"/>
        <rFont val="Times New Roman"/>
        <family val="1"/>
      </rPr>
      <t xml:space="preserve">, quando for o caso, de modo a </t>
    </r>
    <r>
      <rPr>
        <b/>
        <sz val="10"/>
        <color theme="1"/>
        <rFont val="Times New Roman"/>
        <family val="1"/>
      </rPr>
      <t>comprovar o respectivo período de duração</t>
    </r>
    <r>
      <rPr>
        <sz val="10"/>
        <color theme="1"/>
        <rFont val="Times New Roman"/>
        <family val="1"/>
      </rPr>
      <t>.</t>
    </r>
  </si>
  <si>
    <r>
      <t>07. PARTICIPAÇÃO em Projeto de pesquisa, cadastrado na Pró-Reitoria de Pesquisa e Pós-Graduação do IFG, QUE SE ENCONTRE EM EXECUÇÃO ou DEVIDAMENTE CONCLUÍDO,</t>
    </r>
    <r>
      <rPr>
        <sz val="10"/>
        <color theme="1"/>
        <rFont val="Times New Roman"/>
        <family val="1"/>
      </rPr>
      <t xml:space="preserve"> nos últimos 3 (três) anos, contados a partir da data de publicação deste edital, limitado a 2 (dois) projetos por ano, à razão de 2 (dois) pontos por projeto</t>
    </r>
    <r>
      <rPr>
        <b/>
        <sz val="10"/>
        <color theme="1"/>
        <rFont val="Times New Roman"/>
        <family val="1"/>
      </rPr>
      <t>.</t>
    </r>
  </si>
  <si>
    <r>
      <t xml:space="preserve">16. Pontuação por distância, considerada a rota rodoviária:
</t>
    </r>
    <r>
      <rPr>
        <sz val="10"/>
        <color theme="1"/>
        <rFont val="Times New Roman"/>
        <family val="1"/>
      </rPr>
      <t xml:space="preserve">a) Região metropolitana de Goiânia: 0;
b) Até 300Km (incluindo o Distrito Federal): 10 pontos;
c) Dentro do estado (acima de 300Km): 15 pontos;
d) Interestadual: 20 pontos;
e) Internacional: 40 pontos 
</t>
    </r>
    <r>
      <rPr>
        <b/>
        <sz val="10"/>
        <color theme="1"/>
        <rFont val="Times New Roman"/>
        <family val="1"/>
      </rPr>
      <t>Obs.</t>
    </r>
    <r>
      <rPr>
        <sz val="10"/>
        <color theme="1"/>
        <rFont val="Times New Roman"/>
        <family val="1"/>
      </rPr>
      <t>: Distâncias consideradas em rota de carro no Google maps saindo do Campus Aparecida de Goiânia até a sede do curso de pós- graduação. Caso não seja feita por carro considerar rota aérea.</t>
    </r>
  </si>
  <si>
    <t>Total de Pontos Informados</t>
  </si>
  <si>
    <t>-</t>
  </si>
  <si>
    <t>RICARDO</t>
  </si>
  <si>
    <t>IFG - APARECIDA DE GOIÂNIA</t>
  </si>
  <si>
    <t>(62) 9 9126-0371</t>
  </si>
  <si>
    <t>ricardo.andrade@ifg.edu.br</t>
  </si>
  <si>
    <t>DOUTORADO EM ENGENHARIA CIVIL - UFU</t>
  </si>
  <si>
    <t>UFU - UNIVERSIDADE FEDERAL DE UBERÂNDIA</t>
  </si>
  <si>
    <t>2026 - 1</t>
  </si>
  <si>
    <t>8 SEMESTRES</t>
  </si>
  <si>
    <t>30 CRÉDITOS</t>
  </si>
  <si>
    <t xml:space="preserve">CONVERSSÃO </t>
  </si>
  <si>
    <t>Valor do Crédito em Horas</t>
  </si>
  <si>
    <t>Quant. Horas Cumpridas</t>
  </si>
  <si>
    <t>Documentos</t>
  </si>
  <si>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ações será alimentada quando a célula "Documentos" for alimentada. Alimentar com o título da Ação de extensão.</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</si>
  <si>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projetos será computado quando a célula de "Documentos" for alimentada. Alimentar com o título do Projeto.</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</si>
  <si>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Projetos será alimentada quando a célula "Documentos" for alimentada. Alimentar com o título do Projeto.</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</si>
  <si>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Projetos de Ensino será alimentada quando a célula "Documentos" for alimentada. Alimentar com o título do Projeto de Ensino.</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</si>
  <si>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Projetos de Ensino será alimentada quando a célula "Documentos" for alimentada. Alimentar com o título Projeto de Ensino.</t>
    </r>
  </si>
  <si>
    <t>Nome dos Alunos</t>
  </si>
  <si>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orientações será alimentada quando a célula "Nome dos Alunos" for alimentada. Alimentar com o nome de cada aluno que será computado.</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</si>
  <si>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Quando não se coneguir chegar por rota rodoviária adotar rota aérea.</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</si>
  <si>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Mêses será alimentada quando as células "Data início" e "Data fim"forem alimentadas. Alimentar com as datas de início e fim do exercício, caso ainda esteja em atividades alimentar a data fim com a data de publicação do edital.</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</si>
  <si>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Publicações será alimentada quando a célula "Documentos" for alimentada. Alimentar com o nome do Artigo publicado. As datas são para conferir se artigo foi publicado no período considerado no edital.</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</si>
  <si>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Publicações será alimentada quando a célula "Documentos" for alimentada. Alimentar com o nome do Artigo publicado. As datas servem para conferir se artigo foi publicado no período considerado no edital.</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</si>
  <si>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Para alimentar esta planilha é só clicar nas Célula de entrada da "Titulação pretendida" e escolher dentre a validação de dados que a pontuação será lançada. </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</si>
  <si>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Para alimentar esta planilha é só clicar na Célula de entrada da "Jornada de Trabalho" e escolher dentre a validação de dados que a pontuação será lançada. </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</si>
  <si>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Mêses será alimentada quando as células "Data de início de Exercício na Instituição" e "Data de saída de Exercício na Instituição"forem alimentadas. Alimentar com as datas de início e saída do exercício, caso ainda esteja em atividades alimentar a data saída com a data de publicação do edital.</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</si>
  <si>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Mêses será alimentada quando as células "Data de início de Exercício no Campus APA" e "Data atual de Exercício no Câmpus APA"forem alimentadas. Alimentar com as datas de início e saída do exercício, caso ainda esteja em atividades alimentar a data saída com a data de publicação do edital.</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</si>
  <si>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"Total de Pontos" será alimentada quando as células "Número Máximo de Semestre exigido pelo programa" e "Número de Semestres Concluídos" forem alimentadas. Alimentar com os números de semestre (máximos e concluídos), caso o semestre ainda esteja em andamento e não seja concluído até a data de publicação do edital, este semestre não será computado nos cálculos.</t>
    </r>
  </si>
  <si>
    <r>
      <t xml:space="preserve">_ Inserir os dados exclusivamente nas células destinadas à </t>
    </r>
    <r>
      <rPr>
        <b/>
        <sz val="10"/>
        <color theme="1"/>
        <rFont val="Times New Roman"/>
        <family val="1"/>
      </rPr>
      <t>ENTRADA</t>
    </r>
    <r>
      <rPr>
        <sz val="10"/>
        <color theme="1"/>
        <rFont val="Times New Roman"/>
        <family val="1"/>
      </rPr>
      <t xml:space="preserve"> de informações. A quantidade de "Total de Pontos" será alimentada quando as células de entrada "Número Mínimo de Créditos exigidos pelo Curso" e "Número de Créditos Concluídos " forem alimentadas. Alimentar com os números de Créditos  (mínimos e concluídos), caso o semestre ainda esteja em andamento e as disciplinas  não sejam concluídas até a data de publicação do edital, este créditos não serão computado nos cálculos.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</si>
</sst>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 &quot;Ação(ões)&quot;"/>
    <numFmt numFmtId="165" formatCode="#,##0\ &quot;Projeto(s)&quot;"/>
    <numFmt numFmtId="166" formatCode="#,##0\ &quot;Orientação(ões)&quot;"/>
    <numFmt numFmtId="167" formatCode="#,##0\ &quot;mês(es)&quot;"/>
    <numFmt numFmtId="168" formatCode="#,##0\ &quot;Semestre(s)&quot;"/>
    <numFmt numFmtId="169" formatCode="#,##0\ &quot;Publicação(ções)&quot;"/>
    <numFmt numFmtId="170" formatCode="#,##0\ &quot;Créditos&quot;"/>
    <numFmt numFmtId="171" formatCode="mmmm\,\ yyyy;@"/>
    <numFmt numFmtId="172" formatCode="0.00\ &quot;mês(es)&quot;"/>
    <numFmt numFmtId="173" formatCode="0.0"/>
    <numFmt numFmtId="174" formatCode="#,##0\ &quot;Crédito(s)&quot;"/>
    <numFmt numFmtId="175" formatCode="0\ &quot;Créditos&quot;"/>
    <numFmt numFmtId="176" formatCode="0\ &quot;Crédito&quot;"/>
    <numFmt numFmtId="177" formatCode="0\ &quot;horas&quot;"/>
    <numFmt numFmtId="178" formatCode="#,##0.00\ &quot;mês(es)&quot;"/>
  </numFmts>
  <fonts count="27" x14ac:knownFonts="1">
    <font>
      <sz val="11"/>
      <color theme="1"/>
      <name val="Calibri"/>
      <family val="2"/>
      <scheme val="minor"/>
    </font>
    <font>
      <b/>
      <sz val="12"/>
      <name val="Times New Roman"/>
      <family val="1"/>
    </font>
    <font>
      <b/>
      <sz val="10"/>
      <name val="Times New Roman"/>
      <family val="1"/>
    </font>
    <font>
      <sz val="10"/>
      <name val="Times New Roman"/>
      <family val="1"/>
    </font>
    <font>
      <sz val="11"/>
      <color rgb="FF3F3F76"/>
      <name val="Calibri"/>
      <family val="2"/>
      <scheme val="minor"/>
    </font>
    <font>
      <b/>
      <sz val="11"/>
      <color rgb="FF3F3F3F"/>
      <name val="Calibri"/>
      <family val="2"/>
      <scheme val="minor"/>
    </font>
    <font>
      <sz val="11"/>
      <color theme="1"/>
      <name val="Calibri"/>
      <family val="2"/>
      <scheme val="minor"/>
    </font>
    <font>
      <b/>
      <sz val="11"/>
      <color rgb="FFFA7D00"/>
      <name val="Calibri"/>
      <family val="2"/>
      <scheme val="minor"/>
    </font>
    <font>
      <sz val="9"/>
      <color indexed="81"/>
      <name val="Segoe UI"/>
      <family val="2"/>
    </font>
    <font>
      <b/>
      <sz val="9"/>
      <color indexed="81"/>
      <name val="Segoe UI"/>
      <family val="2"/>
    </font>
    <font>
      <u/>
      <sz val="11"/>
      <color theme="10"/>
      <name val="Calibri"/>
      <family val="2"/>
      <scheme val="minor"/>
    </font>
    <font>
      <b/>
      <sz val="11"/>
      <color theme="0"/>
      <name val="Calibri"/>
      <family val="2"/>
      <scheme val="minor"/>
    </font>
    <font>
      <sz val="8"/>
      <name val="Calibri"/>
      <family val="2"/>
      <scheme val="minor"/>
    </font>
    <font>
      <sz val="12"/>
      <name val="Times New Roman"/>
      <family val="1"/>
    </font>
    <font>
      <sz val="11"/>
      <color theme="1"/>
      <name val="Times New Roman"/>
      <family val="1"/>
    </font>
    <font>
      <b/>
      <sz val="11"/>
      <color rgb="FF3F3F3F"/>
      <name val="Times New Roman"/>
      <family val="1"/>
    </font>
    <font>
      <sz val="11"/>
      <name val="Times New Roman"/>
      <family val="1"/>
    </font>
    <font>
      <b/>
      <sz val="11"/>
      <name val="Times New Roman"/>
      <family val="1"/>
    </font>
    <font>
      <sz val="11"/>
      <color rgb="FF3F3F76"/>
      <name val="Times New Roman"/>
      <family val="1"/>
    </font>
    <font>
      <sz val="10"/>
      <color theme="1"/>
      <name val="Times New Roman"/>
      <family val="1"/>
    </font>
    <font>
      <b/>
      <sz val="10"/>
      <color theme="1"/>
      <name val="Times New Roman"/>
      <family val="1"/>
    </font>
    <font>
      <u/>
      <sz val="11"/>
      <color theme="10"/>
      <name val="Times New Roman"/>
      <family val="1"/>
    </font>
    <font>
      <b/>
      <sz val="10"/>
      <color rgb="FF3F3F76"/>
      <name val="Times New Roman"/>
      <family val="1"/>
    </font>
    <font>
      <b/>
      <sz val="10"/>
      <color rgb="FF3F3F3F"/>
      <name val="Times New Roman"/>
      <family val="1"/>
    </font>
    <font>
      <sz val="10"/>
      <color rgb="FF3F3F76"/>
      <name val="Times New Roman"/>
      <family val="1"/>
    </font>
    <font>
      <b/>
      <sz val="10"/>
      <color rgb="FFFA7D00"/>
      <name val="Times New Roman"/>
      <family val="1"/>
    </font>
    <font>
      <b/>
      <sz val="10"/>
      <color theme="0"/>
      <name val="Times New Roman"/>
      <family val="1"/>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rgb="FFA5A5A5"/>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rgb="FF7F7F7F"/>
      </left>
      <right/>
      <top style="medium">
        <color indexed="64"/>
      </top>
      <bottom style="thin">
        <color rgb="FF7F7F7F"/>
      </bottom>
      <diagonal/>
    </border>
    <border>
      <left/>
      <right/>
      <top style="medium">
        <color indexed="64"/>
      </top>
      <bottom style="thin">
        <color rgb="FF7F7F7F"/>
      </bottom>
      <diagonal/>
    </border>
    <border>
      <left/>
      <right style="thin">
        <color rgb="FF7F7F7F"/>
      </right>
      <top style="medium">
        <color indexed="64"/>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3F3F3F"/>
      </left>
      <right style="medium">
        <color indexed="64"/>
      </right>
      <top style="thin">
        <color rgb="FF3F3F3F"/>
      </top>
      <bottom style="thin">
        <color rgb="FF3F3F3F"/>
      </bottom>
      <diagonal/>
    </border>
    <border>
      <left style="thin">
        <color rgb="FF3F3F3F"/>
      </left>
      <right style="medium">
        <color indexed="64"/>
      </right>
      <top style="thin">
        <color rgb="FF3F3F3F"/>
      </top>
      <bottom style="medium">
        <color indexed="64"/>
      </bottom>
      <diagonal/>
    </border>
    <border>
      <left style="thin">
        <color rgb="FF3F3F3F"/>
      </left>
      <right/>
      <top style="thin">
        <color rgb="FF3F3F3F"/>
      </top>
      <bottom style="thin">
        <color rgb="FF3F3F3F"/>
      </bottom>
      <diagonal/>
    </border>
    <border>
      <left style="thin">
        <color rgb="FF3F3F3F"/>
      </left>
      <right/>
      <top style="thin">
        <color rgb="FF3F3F3F"/>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rgb="FF7F7F7F"/>
      </bottom>
      <diagonal/>
    </border>
    <border>
      <left style="medium">
        <color indexed="64"/>
      </left>
      <right/>
      <top style="double">
        <color rgb="FF3F3F3F"/>
      </top>
      <bottom style="medium">
        <color indexed="64"/>
      </bottom>
      <diagonal/>
    </border>
    <border>
      <left style="thin">
        <color indexed="64"/>
      </left>
      <right style="medium">
        <color indexed="64"/>
      </right>
      <top style="medium">
        <color indexed="64"/>
      </top>
      <bottom style="thin">
        <color rgb="FF7F7F7F"/>
      </bottom>
      <diagonal/>
    </border>
    <border>
      <left style="thin">
        <color indexed="64"/>
      </left>
      <right style="medium">
        <color indexed="64"/>
      </right>
      <top style="thin">
        <color rgb="FF7F7F7F"/>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4" fillId="5" borderId="25" applyNumberFormat="0" applyAlignment="0" applyProtection="0"/>
    <xf numFmtId="0" fontId="5" fillId="6" borderId="26" applyNumberFormat="0" applyAlignment="0" applyProtection="0"/>
    <xf numFmtId="9" fontId="6" fillId="0" borderId="0" applyFont="0" applyFill="0" applyBorder="0" applyAlignment="0" applyProtection="0"/>
    <xf numFmtId="0" fontId="7" fillId="6" borderId="25" applyNumberFormat="0" applyAlignment="0" applyProtection="0"/>
    <xf numFmtId="0" fontId="10" fillId="0" borderId="0" applyNumberFormat="0" applyFill="0" applyBorder="0" applyAlignment="0" applyProtection="0"/>
    <xf numFmtId="0" fontId="11" fillId="8" borderId="57" applyNumberFormat="0" applyAlignment="0" applyProtection="0"/>
  </cellStyleXfs>
  <cellXfs count="288">
    <xf numFmtId="0" fontId="0" fillId="0" borderId="0" xfId="0"/>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vertical="center"/>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justify" vertical="center" wrapText="1"/>
    </xf>
    <xf numFmtId="0" fontId="3" fillId="0" borderId="21" xfId="0" applyFont="1" applyBorder="1" applyAlignment="1">
      <alignment horizontal="center" vertical="center" wrapText="1"/>
    </xf>
    <xf numFmtId="0" fontId="1" fillId="0" borderId="9" xfId="0" applyFont="1" applyBorder="1" applyAlignment="1">
      <alignment horizontal="left" vertical="center" wrapText="1"/>
    </xf>
    <xf numFmtId="0" fontId="2" fillId="0" borderId="23" xfId="0" applyFont="1" applyBorder="1" applyAlignment="1">
      <alignment horizontal="center" vertical="center" wrapText="1"/>
    </xf>
    <xf numFmtId="0" fontId="2" fillId="0" borderId="39" xfId="0" applyFont="1" applyBorder="1" applyAlignment="1">
      <alignment horizontal="center" vertical="center" wrapText="1"/>
    </xf>
    <xf numFmtId="173" fontId="3" fillId="0" borderId="59" xfId="0" applyNumberFormat="1" applyFont="1" applyBorder="1" applyAlignment="1">
      <alignment horizontal="center" vertical="center" wrapText="1"/>
    </xf>
    <xf numFmtId="173" fontId="3" fillId="0" borderId="60"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167" fontId="2" fillId="4" borderId="5" xfId="0" applyNumberFormat="1" applyFont="1" applyFill="1" applyBorder="1" applyAlignment="1">
      <alignment horizontal="center" vertical="center" wrapText="1"/>
    </xf>
    <xf numFmtId="9" fontId="2" fillId="4" borderId="5" xfId="3" applyFont="1" applyFill="1" applyBorder="1" applyAlignment="1">
      <alignment horizontal="center" vertical="center" wrapText="1"/>
    </xf>
    <xf numFmtId="165" fontId="2" fillId="4" borderId="5"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9" fontId="2" fillId="4" borderId="5"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167" fontId="2" fillId="3" borderId="5" xfId="0" applyNumberFormat="1" applyFont="1" applyFill="1" applyBorder="1" applyAlignment="1">
      <alignment horizontal="center" vertical="center" wrapText="1"/>
    </xf>
    <xf numFmtId="9" fontId="2" fillId="3" borderId="5" xfId="3"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166" fontId="2" fillId="3" borderId="5" xfId="0" applyNumberFormat="1" applyFont="1" applyFill="1" applyBorder="1" applyAlignment="1">
      <alignment horizontal="center" vertical="center" wrapText="1"/>
    </xf>
    <xf numFmtId="169" fontId="2" fillId="3" borderId="5"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4" fillId="0" borderId="0" xfId="0" applyFont="1"/>
    <xf numFmtId="0" fontId="18" fillId="5" borderId="1" xfId="1" applyFont="1" applyBorder="1"/>
    <xf numFmtId="0" fontId="15" fillId="6" borderId="1" xfId="2" applyFont="1" applyBorder="1"/>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xf numFmtId="0" fontId="17" fillId="0" borderId="0" xfId="0" applyFont="1"/>
    <xf numFmtId="0" fontId="16" fillId="0" borderId="30" xfId="0" applyFont="1" applyBorder="1" applyAlignment="1">
      <alignment horizontal="center" vertical="center"/>
    </xf>
    <xf numFmtId="2" fontId="15" fillId="6" borderId="63" xfId="2" applyNumberFormat="1" applyFont="1" applyBorder="1" applyAlignment="1">
      <alignment horizontal="center" vertical="center" wrapText="1"/>
    </xf>
    <xf numFmtId="2" fontId="15" fillId="6" borderId="61" xfId="2" applyNumberFormat="1" applyFont="1" applyBorder="1" applyAlignment="1">
      <alignment horizontal="center" vertical="center" wrapText="1"/>
    </xf>
    <xf numFmtId="173" fontId="16" fillId="0" borderId="59" xfId="0" applyNumberFormat="1" applyFont="1" applyBorder="1" applyAlignment="1">
      <alignment horizontal="center" vertical="center"/>
    </xf>
    <xf numFmtId="2" fontId="15" fillId="6" borderId="64" xfId="2" applyNumberFormat="1" applyFont="1" applyBorder="1" applyAlignment="1">
      <alignment horizontal="center" vertical="center" wrapText="1"/>
    </xf>
    <xf numFmtId="2" fontId="15" fillId="6" borderId="62" xfId="2" applyNumberFormat="1" applyFont="1" applyBorder="1" applyAlignment="1">
      <alignment horizontal="center" vertical="center" wrapText="1"/>
    </xf>
    <xf numFmtId="2" fontId="15" fillId="6" borderId="1" xfId="2" applyNumberFormat="1" applyFont="1" applyBorder="1" applyAlignment="1">
      <alignment horizontal="center" vertical="center" wrapText="1"/>
    </xf>
    <xf numFmtId="0" fontId="16" fillId="0" borderId="1" xfId="0" applyFont="1" applyBorder="1" applyAlignment="1">
      <alignment horizontal="justify" vertical="center" wrapText="1"/>
    </xf>
    <xf numFmtId="0" fontId="19" fillId="0" borderId="0" xfId="0" applyFont="1"/>
    <xf numFmtId="0" fontId="22" fillId="5" borderId="1" xfId="1" applyFont="1" applyBorder="1" applyAlignment="1">
      <alignment horizontal="center" vertical="center"/>
    </xf>
    <xf numFmtId="0" fontId="23" fillId="6" borderId="1" xfId="2" applyFont="1" applyBorder="1" applyAlignment="1">
      <alignment horizontal="center" vertical="center"/>
    </xf>
    <xf numFmtId="0" fontId="19" fillId="0" borderId="0" xfId="0" applyFont="1" applyAlignment="1">
      <alignment horizontal="left" indent="5"/>
    </xf>
    <xf numFmtId="0" fontId="24" fillId="5" borderId="1" xfId="1" applyFont="1" applyBorder="1"/>
    <xf numFmtId="0" fontId="23" fillId="6" borderId="1" xfId="2" applyFont="1" applyBorder="1"/>
    <xf numFmtId="0" fontId="19" fillId="0" borderId="38" xfId="0" applyFont="1" applyBorder="1" applyAlignment="1">
      <alignment horizontal="center" vertical="center"/>
    </xf>
    <xf numFmtId="0" fontId="3" fillId="0" borderId="0" xfId="0" applyFont="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wrapText="1"/>
    </xf>
    <xf numFmtId="0" fontId="20" fillId="4" borderId="16" xfId="0" applyFont="1" applyFill="1" applyBorder="1" applyAlignment="1">
      <alignment horizontal="center" vertical="center" wrapText="1"/>
    </xf>
    <xf numFmtId="0" fontId="19" fillId="2" borderId="16" xfId="0" applyFont="1" applyFill="1" applyBorder="1" applyAlignment="1">
      <alignment horizontal="center" vertical="center"/>
    </xf>
    <xf numFmtId="14" fontId="22" fillId="5" borderId="16" xfId="1" applyNumberFormat="1" applyFont="1" applyBorder="1" applyAlignment="1">
      <alignment horizontal="center" vertical="center"/>
    </xf>
    <xf numFmtId="172" fontId="23" fillId="6" borderId="1" xfId="2" applyNumberFormat="1" applyFont="1" applyBorder="1" applyAlignment="1">
      <alignment horizontal="center" vertical="center" wrapText="1"/>
    </xf>
    <xf numFmtId="14" fontId="19" fillId="0" borderId="0" xfId="0" applyNumberFormat="1" applyFont="1"/>
    <xf numFmtId="0" fontId="19" fillId="2" borderId="1" xfId="0" applyFont="1" applyFill="1" applyBorder="1"/>
    <xf numFmtId="172" fontId="23" fillId="6" borderId="1" xfId="2" applyNumberFormat="1" applyFont="1" applyBorder="1" applyAlignment="1">
      <alignment horizontal="center" vertical="center"/>
    </xf>
    <xf numFmtId="174" fontId="2" fillId="5" borderId="1" xfId="1" applyNumberFormat="1" applyFont="1" applyBorder="1" applyAlignment="1">
      <alignment horizontal="center" vertical="center" wrapText="1"/>
    </xf>
    <xf numFmtId="9" fontId="25" fillId="6" borderId="1" xfId="4" applyNumberFormat="1" applyFont="1" applyBorder="1" applyAlignment="1">
      <alignment horizontal="center" vertical="center" wrapText="1"/>
    </xf>
    <xf numFmtId="2" fontId="23" fillId="6" borderId="1" xfId="3" applyNumberFormat="1" applyFont="1" applyFill="1" applyBorder="1" applyAlignment="1">
      <alignment horizontal="center" vertical="center" wrapText="1"/>
    </xf>
    <xf numFmtId="0" fontId="20" fillId="0" borderId="16" xfId="0" applyFont="1" applyBorder="1" applyAlignment="1">
      <alignment horizontal="center" vertical="center"/>
    </xf>
    <xf numFmtId="0" fontId="20" fillId="0" borderId="1" xfId="0" applyFont="1" applyBorder="1" applyAlignment="1">
      <alignment horizontal="center" vertical="center"/>
    </xf>
    <xf numFmtId="175" fontId="19" fillId="0" borderId="0" xfId="0" applyNumberFormat="1" applyFont="1"/>
    <xf numFmtId="168" fontId="2" fillId="5" borderId="1" xfId="1" applyNumberFormat="1" applyFont="1" applyBorder="1" applyAlignment="1">
      <alignment horizontal="center" vertical="center" wrapText="1"/>
    </xf>
    <xf numFmtId="165" fontId="25" fillId="6" borderId="1" xfId="4" applyNumberFormat="1" applyFont="1" applyBorder="1" applyAlignment="1">
      <alignment horizontal="center" vertical="center" wrapText="1"/>
    </xf>
    <xf numFmtId="2" fontId="23" fillId="6" borderId="58" xfId="3" applyNumberFormat="1" applyFont="1" applyFill="1" applyBorder="1" applyAlignment="1">
      <alignment horizontal="center" vertical="center" wrapText="1"/>
    </xf>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19" fillId="0" borderId="9" xfId="0" applyFont="1" applyBorder="1" applyAlignment="1">
      <alignment horizontal="center" vertical="center"/>
    </xf>
    <xf numFmtId="0" fontId="24" fillId="5" borderId="25" xfId="1" applyFont="1" applyAlignment="1">
      <alignment horizontal="center" vertical="center"/>
    </xf>
    <xf numFmtId="14" fontId="24" fillId="5" borderId="25" xfId="1" applyNumberFormat="1" applyFont="1" applyAlignment="1">
      <alignment horizontal="center" vertical="center"/>
    </xf>
    <xf numFmtId="167" fontId="25" fillId="6" borderId="25" xfId="4" applyNumberFormat="1" applyFont="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3" fillId="0" borderId="13" xfId="0" applyFont="1" applyBorder="1" applyAlignment="1">
      <alignment horizontal="center" vertical="center"/>
    </xf>
    <xf numFmtId="14" fontId="3" fillId="0" borderId="13" xfId="0" applyNumberFormat="1" applyFont="1" applyBorder="1" applyAlignment="1">
      <alignment horizontal="center" vertical="center"/>
    </xf>
    <xf numFmtId="167" fontId="2" fillId="0" borderId="13" xfId="0" applyNumberFormat="1" applyFont="1" applyBorder="1" applyAlignment="1">
      <alignment horizontal="center" vertical="center"/>
    </xf>
    <xf numFmtId="164" fontId="25" fillId="6" borderId="1" xfId="4" applyNumberFormat="1" applyFont="1" applyBorder="1" applyAlignment="1">
      <alignment horizontal="center" vertical="center" wrapText="1"/>
    </xf>
    <xf numFmtId="178" fontId="25" fillId="6" borderId="25" xfId="4" applyNumberFormat="1" applyFont="1" applyAlignment="1">
      <alignment horizontal="center" vertical="center"/>
    </xf>
    <xf numFmtId="178" fontId="2" fillId="0" borderId="13" xfId="0" applyNumberFormat="1" applyFont="1" applyBorder="1" applyAlignment="1">
      <alignment horizontal="center" vertical="center"/>
    </xf>
    <xf numFmtId="1" fontId="24" fillId="5" borderId="25" xfId="1" applyNumberFormat="1" applyFont="1" applyAlignment="1">
      <alignment vertical="center" wrapText="1"/>
    </xf>
    <xf numFmtId="166" fontId="25" fillId="6" borderId="1" xfId="4" applyNumberFormat="1" applyFont="1" applyBorder="1" applyAlignment="1">
      <alignment horizontal="center" vertical="center" wrapText="1"/>
    </xf>
    <xf numFmtId="0" fontId="20" fillId="0" borderId="14" xfId="0" applyFont="1" applyBorder="1" applyAlignment="1">
      <alignment vertical="center"/>
    </xf>
    <xf numFmtId="172" fontId="25" fillId="6" borderId="1" xfId="4" applyNumberFormat="1"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19" fillId="0" borderId="3" xfId="0" applyFont="1" applyBorder="1" applyAlignment="1">
      <alignment horizontal="center" vertical="center"/>
    </xf>
    <xf numFmtId="0" fontId="24" fillId="5" borderId="12" xfId="1" applyFont="1" applyBorder="1" applyAlignment="1">
      <alignment horizontal="center" vertical="center"/>
    </xf>
    <xf numFmtId="14" fontId="24" fillId="5" borderId="12" xfId="1" applyNumberFormat="1" applyFont="1" applyBorder="1" applyAlignment="1">
      <alignment horizontal="center" vertical="center"/>
    </xf>
    <xf numFmtId="167" fontId="25" fillId="6" borderId="12" xfId="4" applyNumberFormat="1" applyFont="1" applyBorder="1" applyAlignment="1">
      <alignment horizontal="center" vertical="center"/>
    </xf>
    <xf numFmtId="0" fontId="24" fillId="5" borderId="2" xfId="1" applyFont="1" applyBorder="1" applyAlignment="1">
      <alignment horizontal="center" vertical="center"/>
    </xf>
    <xf numFmtId="14" fontId="24" fillId="5" borderId="2" xfId="1" applyNumberFormat="1" applyFont="1" applyBorder="1" applyAlignment="1">
      <alignment horizontal="center" vertical="center"/>
    </xf>
    <xf numFmtId="167" fontId="25" fillId="6" borderId="2" xfId="4" applyNumberFormat="1" applyFont="1" applyBorder="1" applyAlignment="1">
      <alignment horizontal="center" vertical="center"/>
    </xf>
    <xf numFmtId="167" fontId="25" fillId="6" borderId="22" xfId="4" applyNumberFormat="1" applyFont="1" applyBorder="1" applyAlignment="1">
      <alignment horizontal="center" vertical="center"/>
    </xf>
    <xf numFmtId="167" fontId="23" fillId="6" borderId="1" xfId="2" applyNumberFormat="1" applyFont="1" applyBorder="1" applyAlignment="1">
      <alignment horizontal="center" vertical="center"/>
    </xf>
    <xf numFmtId="169" fontId="25" fillId="6" borderId="1" xfId="4" applyNumberFormat="1" applyFont="1" applyBorder="1" applyAlignment="1">
      <alignment horizontal="center" vertical="center" wrapText="1"/>
    </xf>
    <xf numFmtId="0" fontId="3" fillId="0" borderId="0" xfId="0" applyFont="1"/>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xf numFmtId="0" fontId="3" fillId="0" borderId="7" xfId="0" applyFont="1" applyBorder="1"/>
    <xf numFmtId="0" fontId="2" fillId="0" borderId="20"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7" fillId="4" borderId="16" xfId="0" applyFont="1" applyFill="1" applyBorder="1" applyAlignment="1">
      <alignment horizontal="center"/>
    </xf>
    <xf numFmtId="0" fontId="17" fillId="4" borderId="23" xfId="0" applyFont="1" applyFill="1" applyBorder="1" applyAlignment="1">
      <alignment horizontal="center"/>
    </xf>
    <xf numFmtId="0" fontId="1" fillId="0" borderId="0" xfId="0" applyFont="1" applyAlignment="1">
      <alignment horizontal="left" vertical="center" wrapText="1"/>
    </xf>
    <xf numFmtId="0" fontId="17" fillId="0" borderId="0" xfId="0" applyFont="1" applyAlignment="1">
      <alignment horizontal="center"/>
    </xf>
    <xf numFmtId="0" fontId="17" fillId="3" borderId="16" xfId="0" applyFont="1" applyFill="1" applyBorder="1" applyAlignment="1">
      <alignment horizontal="center"/>
    </xf>
    <xf numFmtId="0" fontId="17" fillId="3" borderId="19" xfId="0" applyFont="1" applyFill="1" applyBorder="1" applyAlignment="1">
      <alignment horizontal="center"/>
    </xf>
    <xf numFmtId="0" fontId="20" fillId="3" borderId="16" xfId="0" applyFont="1" applyFill="1" applyBorder="1" applyAlignment="1">
      <alignment horizontal="center"/>
    </xf>
    <xf numFmtId="0" fontId="20" fillId="3" borderId="19" xfId="0" applyFont="1" applyFill="1" applyBorder="1" applyAlignment="1">
      <alignment horizontal="center"/>
    </xf>
    <xf numFmtId="0" fontId="19" fillId="4" borderId="16" xfId="0" applyFont="1" applyFill="1" applyBorder="1" applyAlignment="1">
      <alignment horizontal="center"/>
    </xf>
    <xf numFmtId="0" fontId="19" fillId="4" borderId="19" xfId="0" applyFont="1" applyFill="1" applyBorder="1" applyAlignment="1">
      <alignment horizont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20" fillId="7" borderId="16" xfId="0" applyFont="1" applyFill="1" applyBorder="1" applyAlignment="1">
      <alignment horizontal="left" vertical="top" wrapText="1"/>
    </xf>
    <xf numFmtId="0" fontId="20" fillId="7" borderId="23" xfId="0" applyFont="1" applyFill="1" applyBorder="1" applyAlignment="1">
      <alignment horizontal="left" vertical="top"/>
    </xf>
    <xf numFmtId="0" fontId="20" fillId="7" borderId="19" xfId="0" applyFont="1" applyFill="1" applyBorder="1" applyAlignment="1">
      <alignment horizontal="left" vertical="top"/>
    </xf>
    <xf numFmtId="0" fontId="19" fillId="0" borderId="27" xfId="0" applyFont="1" applyBorder="1" applyAlignment="1">
      <alignment horizontal="left" vertical="center" wrapText="1" indent="6"/>
    </xf>
    <xf numFmtId="0" fontId="19" fillId="0" borderId="28" xfId="0" applyFont="1" applyBorder="1" applyAlignment="1">
      <alignment horizontal="left" vertical="center" wrapText="1" indent="6"/>
    </xf>
    <xf numFmtId="0" fontId="19" fillId="0" borderId="29" xfId="0" applyFont="1" applyBorder="1" applyAlignment="1">
      <alignment horizontal="left" vertical="center" wrapText="1" indent="6"/>
    </xf>
    <xf numFmtId="0" fontId="19" fillId="0" borderId="32" xfId="0" applyFont="1" applyBorder="1" applyAlignment="1">
      <alignment horizontal="left" vertical="center" wrapText="1" indent="6"/>
    </xf>
    <xf numFmtId="0" fontId="19" fillId="0" borderId="0" xfId="0" applyFont="1" applyAlignment="1">
      <alignment horizontal="left" vertical="center" wrapText="1" indent="6"/>
    </xf>
    <xf numFmtId="0" fontId="19" fillId="0" borderId="36" xfId="0" applyFont="1" applyBorder="1" applyAlignment="1">
      <alignment horizontal="left" vertical="center" wrapText="1" indent="6"/>
    </xf>
    <xf numFmtId="0" fontId="20" fillId="0" borderId="10" xfId="0" applyFont="1" applyBorder="1" applyAlignment="1">
      <alignment horizontal="left"/>
    </xf>
    <xf numFmtId="0" fontId="20" fillId="0" borderId="14" xfId="0" applyFont="1" applyBorder="1" applyAlignment="1">
      <alignment horizontal="left"/>
    </xf>
    <xf numFmtId="0" fontId="20" fillId="0" borderId="11" xfId="0" applyFont="1" applyBorder="1" applyAlignment="1">
      <alignment horizontal="left"/>
    </xf>
    <xf numFmtId="0" fontId="3" fillId="0" borderId="65" xfId="0" applyFont="1" applyBorder="1" applyAlignment="1">
      <alignment horizontal="left" vertical="center" wrapText="1" indent="6"/>
    </xf>
    <xf numFmtId="0" fontId="3" fillId="0" borderId="66" xfId="0" applyFont="1" applyBorder="1" applyAlignment="1">
      <alignment horizontal="left" vertical="center" wrapText="1" indent="6"/>
    </xf>
    <xf numFmtId="0" fontId="3" fillId="0" borderId="67" xfId="0" applyFont="1" applyBorder="1" applyAlignment="1">
      <alignment horizontal="left" vertical="center" wrapText="1" indent="6"/>
    </xf>
    <xf numFmtId="0" fontId="20" fillId="3" borderId="23" xfId="0" applyFont="1" applyFill="1" applyBorder="1" applyAlignment="1">
      <alignment horizontal="center"/>
    </xf>
    <xf numFmtId="0" fontId="20" fillId="0" borderId="16" xfId="0" applyFont="1" applyBorder="1" applyAlignment="1">
      <alignment horizontal="left" vertical="top" wrapText="1"/>
    </xf>
    <xf numFmtId="0" fontId="20" fillId="0" borderId="23" xfId="0" applyFont="1" applyBorder="1" applyAlignment="1">
      <alignment horizontal="left" vertical="top" wrapText="1"/>
    </xf>
    <xf numFmtId="0" fontId="20" fillId="0" borderId="19" xfId="0" applyFont="1" applyBorder="1" applyAlignment="1">
      <alignment horizontal="left" vertical="top" wrapText="1"/>
    </xf>
    <xf numFmtId="0" fontId="20" fillId="0" borderId="16" xfId="0" applyFont="1" applyBorder="1" applyAlignment="1">
      <alignment horizontal="justify" vertical="center" wrapText="1"/>
    </xf>
    <xf numFmtId="0" fontId="20" fillId="0" borderId="23" xfId="0" applyFont="1" applyBorder="1" applyAlignment="1">
      <alignment horizontal="justify" vertical="center" wrapText="1"/>
    </xf>
    <xf numFmtId="0" fontId="20" fillId="0" borderId="19" xfId="0" applyFont="1" applyBorder="1" applyAlignment="1">
      <alignment horizontal="justify" vertical="center" wrapText="1"/>
    </xf>
    <xf numFmtId="0" fontId="19" fillId="3" borderId="16" xfId="0" applyFont="1" applyFill="1" applyBorder="1" applyAlignment="1">
      <alignment horizontal="center"/>
    </xf>
    <xf numFmtId="0" fontId="19" fillId="3" borderId="23" xfId="0" applyFont="1" applyFill="1" applyBorder="1" applyAlignment="1">
      <alignment horizontal="center"/>
    </xf>
    <xf numFmtId="0" fontId="19" fillId="3" borderId="19" xfId="0" applyFont="1" applyFill="1" applyBorder="1" applyAlignment="1">
      <alignment horizontal="center"/>
    </xf>
    <xf numFmtId="0" fontId="19" fillId="0" borderId="13" xfId="0" applyFont="1" applyBorder="1" applyAlignment="1">
      <alignment horizontal="left" vertical="center" wrapText="1"/>
    </xf>
    <xf numFmtId="0" fontId="24" fillId="5" borderId="25" xfId="1" applyFont="1" applyAlignment="1">
      <alignment horizontal="center"/>
    </xf>
    <xf numFmtId="0" fontId="24" fillId="5" borderId="46" xfId="1" applyFont="1" applyBorder="1" applyAlignment="1">
      <alignment horizontal="center"/>
    </xf>
    <xf numFmtId="0" fontId="24" fillId="5" borderId="25" xfId="1" applyFont="1" applyAlignment="1">
      <alignment horizontal="left" vertical="center" wrapText="1"/>
    </xf>
    <xf numFmtId="0" fontId="19" fillId="0" borderId="13" xfId="0" applyFont="1" applyBorder="1" applyAlignment="1">
      <alignment horizontal="center"/>
    </xf>
    <xf numFmtId="0" fontId="19" fillId="0" borderId="8" xfId="0" applyFont="1" applyBorder="1" applyAlignment="1">
      <alignment horizontal="center"/>
    </xf>
    <xf numFmtId="0" fontId="20" fillId="0" borderId="14" xfId="0" applyFont="1" applyBorder="1" applyAlignment="1">
      <alignment horizontal="center" vertical="center"/>
    </xf>
    <xf numFmtId="0" fontId="20" fillId="0" borderId="11" xfId="0" applyFont="1" applyBorder="1" applyAlignment="1">
      <alignment horizontal="center" vertical="center"/>
    </xf>
    <xf numFmtId="0" fontId="20" fillId="4" borderId="1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9" xfId="0" applyFont="1" applyFill="1" applyBorder="1" applyAlignment="1">
      <alignment horizontal="center" vertical="center" wrapText="1"/>
    </xf>
    <xf numFmtId="165" fontId="25" fillId="6" borderId="30" xfId="4" applyNumberFormat="1" applyFont="1" applyBorder="1" applyAlignment="1">
      <alignment horizontal="center" vertical="center" wrapText="1"/>
    </xf>
    <xf numFmtId="165" fontId="25" fillId="6" borderId="15" xfId="4" applyNumberFormat="1" applyFont="1" applyBorder="1" applyAlignment="1">
      <alignment horizontal="center" vertical="center" wrapText="1"/>
    </xf>
    <xf numFmtId="165" fontId="25" fillId="6" borderId="31" xfId="4" applyNumberFormat="1" applyFont="1" applyBorder="1" applyAlignment="1">
      <alignment horizontal="center" vertical="center" wrapText="1"/>
    </xf>
    <xf numFmtId="164" fontId="25" fillId="6" borderId="16" xfId="4" applyNumberFormat="1" applyFont="1" applyBorder="1" applyAlignment="1">
      <alignment horizontal="center" vertical="center" wrapText="1"/>
    </xf>
    <xf numFmtId="164" fontId="25" fillId="6" borderId="23" xfId="4" applyNumberFormat="1" applyFont="1" applyBorder="1" applyAlignment="1">
      <alignment horizontal="center" vertical="center" wrapText="1"/>
    </xf>
    <xf numFmtId="164" fontId="25" fillId="6" borderId="19" xfId="4" applyNumberFormat="1" applyFont="1" applyBorder="1" applyAlignment="1">
      <alignment horizontal="center" vertical="center" wrapText="1"/>
    </xf>
    <xf numFmtId="0" fontId="24" fillId="5" borderId="25" xfId="1" applyFont="1" applyAlignment="1">
      <alignment horizontal="left"/>
    </xf>
    <xf numFmtId="0" fontId="24" fillId="5" borderId="46" xfId="1" applyFont="1" applyBorder="1" applyAlignment="1">
      <alignment horizontal="left"/>
    </xf>
    <xf numFmtId="0" fontId="24" fillId="5" borderId="43" xfId="1" applyFont="1" applyBorder="1" applyAlignment="1">
      <alignment horizontal="left" vertical="center" wrapText="1"/>
    </xf>
    <xf numFmtId="0" fontId="24" fillId="5" borderId="44" xfId="1" applyFont="1" applyBorder="1" applyAlignment="1">
      <alignment horizontal="left" vertical="center" wrapText="1"/>
    </xf>
    <xf numFmtId="0" fontId="24" fillId="5" borderId="45" xfId="1" applyFont="1" applyBorder="1" applyAlignment="1">
      <alignment horizontal="left" vertical="center" wrapText="1"/>
    </xf>
    <xf numFmtId="0" fontId="20" fillId="0" borderId="39"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4" fillId="5" borderId="40" xfId="1" applyFont="1" applyBorder="1" applyAlignment="1">
      <alignment horizontal="left" vertical="center" wrapText="1"/>
    </xf>
    <xf numFmtId="0" fontId="24" fillId="5" borderId="41" xfId="1" applyFont="1" applyBorder="1" applyAlignment="1">
      <alignment horizontal="left" vertical="center" wrapText="1"/>
    </xf>
    <xf numFmtId="0" fontId="24" fillId="5" borderId="42" xfId="1" applyFont="1" applyBorder="1" applyAlignment="1">
      <alignment horizontal="left" vertical="center" wrapText="1"/>
    </xf>
    <xf numFmtId="166" fontId="25" fillId="6" borderId="30" xfId="4" applyNumberFormat="1" applyFont="1" applyBorder="1" applyAlignment="1">
      <alignment horizontal="center" vertical="center" wrapText="1"/>
    </xf>
    <xf numFmtId="166" fontId="25" fillId="6" borderId="31" xfId="4" applyNumberFormat="1" applyFont="1" applyBorder="1" applyAlignment="1">
      <alignment horizontal="center" vertical="center" wrapText="1"/>
    </xf>
    <xf numFmtId="0" fontId="3" fillId="0" borderId="16" xfId="0" applyFont="1" applyBorder="1" applyAlignment="1">
      <alignment horizontal="center"/>
    </xf>
    <xf numFmtId="0" fontId="3" fillId="0" borderId="19" xfId="0" applyFont="1" applyBorder="1" applyAlignment="1">
      <alignment horizontal="center"/>
    </xf>
    <xf numFmtId="1" fontId="24" fillId="5" borderId="2" xfId="1" applyNumberFormat="1" applyFont="1" applyBorder="1" applyAlignment="1">
      <alignment horizontal="center" vertical="center" wrapText="1"/>
    </xf>
    <xf numFmtId="0" fontId="24" fillId="5" borderId="2" xfId="1" applyFont="1" applyBorder="1" applyAlignment="1">
      <alignment horizontal="left"/>
    </xf>
    <xf numFmtId="0" fontId="24" fillId="5" borderId="6" xfId="1" applyFont="1" applyBorder="1" applyAlignment="1">
      <alignment horizontal="left"/>
    </xf>
    <xf numFmtId="0" fontId="19" fillId="0" borderId="49" xfId="0" applyFont="1" applyBorder="1" applyAlignment="1">
      <alignment horizontal="center" vertical="center"/>
    </xf>
    <xf numFmtId="0" fontId="19" fillId="0" borderId="37" xfId="0" applyFont="1" applyBorder="1" applyAlignment="1">
      <alignment horizontal="center" vertical="center"/>
    </xf>
    <xf numFmtId="0" fontId="19" fillId="0" borderId="50" xfId="0" applyFont="1" applyBorder="1" applyAlignment="1">
      <alignment horizontal="center"/>
    </xf>
    <xf numFmtId="172" fontId="25" fillId="6" borderId="16" xfId="4" applyNumberFormat="1" applyFont="1" applyBorder="1" applyAlignment="1">
      <alignment horizontal="center" vertical="center" wrapText="1"/>
    </xf>
    <xf numFmtId="172" fontId="25" fillId="6" borderId="19" xfId="4" applyNumberFormat="1" applyFont="1" applyBorder="1" applyAlignment="1">
      <alignment horizontal="center" vertical="center" wrapText="1"/>
    </xf>
    <xf numFmtId="0" fontId="20" fillId="0" borderId="47" xfId="0" applyFont="1" applyBorder="1" applyAlignment="1">
      <alignment horizontal="center" vertical="center"/>
    </xf>
    <xf numFmtId="0" fontId="20" fillId="0" borderId="34" xfId="0" applyFont="1" applyBorder="1" applyAlignment="1">
      <alignment horizontal="center" vertical="center"/>
    </xf>
    <xf numFmtId="0" fontId="20" fillId="0" borderId="48"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24" fillId="5" borderId="12" xfId="1" applyNumberFormat="1" applyFont="1" applyBorder="1" applyAlignment="1">
      <alignment horizontal="left" vertical="center" wrapText="1"/>
    </xf>
    <xf numFmtId="0" fontId="24" fillId="5" borderId="12" xfId="1" applyFont="1" applyBorder="1" applyAlignment="1">
      <alignment horizontal="left"/>
    </xf>
    <xf numFmtId="0" fontId="24" fillId="5" borderId="4" xfId="1" applyFont="1" applyBorder="1" applyAlignment="1">
      <alignment horizontal="left"/>
    </xf>
    <xf numFmtId="0" fontId="3" fillId="0" borderId="27" xfId="0" applyFont="1" applyBorder="1" applyAlignment="1">
      <alignment horizontal="left" vertical="center" wrapText="1" indent="6"/>
    </xf>
    <xf numFmtId="0" fontId="3" fillId="0" borderId="28" xfId="0" applyFont="1" applyBorder="1" applyAlignment="1">
      <alignment horizontal="left" vertical="center" wrapText="1" indent="6"/>
    </xf>
    <xf numFmtId="0" fontId="3" fillId="0" borderId="29" xfId="0" applyFont="1" applyBorder="1" applyAlignment="1">
      <alignment horizontal="left" vertical="center" wrapText="1" indent="6"/>
    </xf>
    <xf numFmtId="0" fontId="3" fillId="0" borderId="68" xfId="0" applyFont="1" applyBorder="1" applyAlignment="1">
      <alignment horizontal="left" vertical="center" wrapText="1" indent="6"/>
    </xf>
    <xf numFmtId="0" fontId="3" fillId="0" borderId="69" xfId="0" applyFont="1" applyBorder="1" applyAlignment="1">
      <alignment horizontal="left" vertical="center" wrapText="1" indent="6"/>
    </xf>
    <xf numFmtId="0" fontId="3" fillId="0" borderId="70" xfId="0" applyFont="1" applyBorder="1" applyAlignment="1">
      <alignment horizontal="left" vertical="center" wrapText="1" indent="6"/>
    </xf>
    <xf numFmtId="1" fontId="24" fillId="5" borderId="12" xfId="1" applyNumberFormat="1" applyFont="1" applyBorder="1" applyAlignment="1">
      <alignment vertical="center" wrapText="1"/>
    </xf>
    <xf numFmtId="1" fontId="24" fillId="5" borderId="2" xfId="1" applyNumberFormat="1" applyFont="1" applyBorder="1" applyAlignment="1">
      <alignment vertical="center" wrapText="1"/>
    </xf>
    <xf numFmtId="1" fontId="24" fillId="5" borderId="2" xfId="1" applyNumberFormat="1" applyFont="1" applyBorder="1" applyAlignment="1">
      <alignment horizontal="left" vertical="center" wrapText="1"/>
    </xf>
    <xf numFmtId="169" fontId="25" fillId="6" borderId="16" xfId="4" applyNumberFormat="1" applyFont="1" applyBorder="1" applyAlignment="1">
      <alignment horizontal="center" vertical="center" wrapText="1"/>
    </xf>
    <xf numFmtId="169" fontId="25" fillId="6" borderId="19" xfId="4" applyNumberFormat="1" applyFont="1" applyBorder="1" applyAlignment="1">
      <alignment horizontal="center" vertical="center" wrapText="1"/>
    </xf>
    <xf numFmtId="0" fontId="20" fillId="7" borderId="16" xfId="0" applyFont="1" applyFill="1" applyBorder="1" applyAlignment="1">
      <alignment horizontal="left" vertical="center" wrapText="1"/>
    </xf>
    <xf numFmtId="0" fontId="20" fillId="7" borderId="23" xfId="0" applyFont="1" applyFill="1" applyBorder="1" applyAlignment="1">
      <alignment horizontal="left" vertical="center"/>
    </xf>
    <xf numFmtId="0" fontId="20" fillId="7" borderId="19" xfId="0" applyFont="1" applyFill="1" applyBorder="1" applyAlignment="1">
      <alignment horizontal="left" vertical="center"/>
    </xf>
    <xf numFmtId="0" fontId="3" fillId="0" borderId="0" xfId="0" applyFont="1" applyBorder="1" applyAlignment="1">
      <alignment horizontal="center" vertical="center"/>
    </xf>
    <xf numFmtId="0" fontId="3" fillId="0" borderId="15" xfId="0" applyFont="1" applyBorder="1" applyAlignment="1">
      <alignment horizontal="center" vertical="center" wrapText="1"/>
    </xf>
    <xf numFmtId="0" fontId="19" fillId="0" borderId="58" xfId="0" applyFont="1" applyBorder="1" applyAlignment="1">
      <alignment horizontal="center" vertical="center"/>
    </xf>
    <xf numFmtId="0" fontId="3" fillId="0" borderId="71" xfId="0" applyFont="1" applyBorder="1" applyAlignment="1">
      <alignment horizontal="center" vertical="center" wrapText="1"/>
    </xf>
    <xf numFmtId="0" fontId="3" fillId="0" borderId="17" xfId="0" applyFont="1" applyBorder="1" applyAlignment="1">
      <alignment horizontal="center" vertical="center" wrapText="1"/>
    </xf>
    <xf numFmtId="0" fontId="18" fillId="5" borderId="53" xfId="1" applyFont="1" applyBorder="1" applyAlignment="1" applyProtection="1">
      <alignment horizontal="left" vertical="center" wrapText="1"/>
      <protection locked="0"/>
    </xf>
    <xf numFmtId="0" fontId="18" fillId="5" borderId="54" xfId="1" applyFont="1" applyBorder="1" applyAlignment="1" applyProtection="1">
      <alignment horizontal="left" vertical="center" wrapText="1"/>
      <protection locked="0"/>
    </xf>
    <xf numFmtId="0" fontId="18" fillId="5" borderId="25" xfId="1" applyFont="1" applyAlignment="1" applyProtection="1">
      <alignment horizontal="left" vertical="center" wrapText="1"/>
      <protection locked="0"/>
    </xf>
    <xf numFmtId="0" fontId="18" fillId="5" borderId="46" xfId="1" applyFont="1" applyBorder="1" applyAlignment="1" applyProtection="1">
      <alignment horizontal="left" vertical="center" wrapText="1"/>
      <protection locked="0"/>
    </xf>
    <xf numFmtId="0" fontId="21" fillId="5" borderId="25" xfId="5" applyFont="1" applyFill="1" applyBorder="1" applyAlignment="1" applyProtection="1">
      <alignment horizontal="left" vertical="center" wrapText="1"/>
      <protection locked="0"/>
    </xf>
    <xf numFmtId="171" fontId="18" fillId="5" borderId="25" xfId="1" applyNumberFormat="1" applyFont="1" applyAlignment="1" applyProtection="1">
      <alignment horizontal="left" vertical="center" wrapText="1"/>
      <protection locked="0"/>
    </xf>
    <xf numFmtId="171" fontId="18" fillId="5" borderId="46" xfId="1" applyNumberFormat="1" applyFont="1" applyBorder="1" applyAlignment="1" applyProtection="1">
      <alignment horizontal="left" vertical="center" wrapText="1"/>
      <protection locked="0"/>
    </xf>
    <xf numFmtId="168" fontId="18" fillId="5" borderId="25" xfId="1" applyNumberFormat="1" applyFont="1" applyAlignment="1" applyProtection="1">
      <alignment horizontal="left" vertical="center" wrapText="1"/>
      <protection locked="0"/>
    </xf>
    <xf numFmtId="168" fontId="18" fillId="5" borderId="46" xfId="1" applyNumberFormat="1" applyFont="1" applyBorder="1" applyAlignment="1" applyProtection="1">
      <alignment horizontal="left" vertical="center" wrapText="1"/>
      <protection locked="0"/>
    </xf>
    <xf numFmtId="170" fontId="18" fillId="5" borderId="51" xfId="1" applyNumberFormat="1" applyFont="1" applyBorder="1" applyAlignment="1" applyProtection="1">
      <alignment horizontal="left" vertical="center"/>
      <protection locked="0"/>
    </xf>
    <xf numFmtId="170" fontId="18" fillId="5" borderId="52" xfId="1" applyNumberFormat="1" applyFont="1" applyBorder="1" applyAlignment="1" applyProtection="1">
      <alignment horizontal="left" vertical="center"/>
      <protection locked="0"/>
    </xf>
    <xf numFmtId="0" fontId="18" fillId="5" borderId="55" xfId="1" applyFont="1" applyBorder="1" applyAlignment="1" applyProtection="1">
      <alignment horizontal="justify" vertical="center" wrapText="1"/>
      <protection locked="0"/>
    </xf>
    <xf numFmtId="0" fontId="18" fillId="5" borderId="56" xfId="1" applyFont="1" applyBorder="1" applyAlignment="1" applyProtection="1">
      <alignment horizontal="justify" vertical="center" wrapText="1"/>
      <protection locked="0"/>
    </xf>
    <xf numFmtId="0" fontId="22" fillId="5" borderId="1" xfId="1" applyFont="1" applyBorder="1" applyAlignment="1" applyProtection="1">
      <alignment horizontal="center" vertical="center"/>
      <protection locked="0"/>
    </xf>
    <xf numFmtId="14" fontId="22" fillId="5" borderId="16" xfId="1" applyNumberFormat="1" applyFont="1" applyBorder="1" applyAlignment="1" applyProtection="1">
      <alignment horizontal="center" vertical="center"/>
      <protection locked="0"/>
    </xf>
    <xf numFmtId="14" fontId="22" fillId="5" borderId="1" xfId="1" applyNumberFormat="1" applyFont="1" applyBorder="1" applyAlignment="1" applyProtection="1">
      <alignment horizontal="center" vertical="center"/>
      <protection locked="0"/>
    </xf>
    <xf numFmtId="168" fontId="2" fillId="5" borderId="1" xfId="1" applyNumberFormat="1" applyFont="1" applyBorder="1" applyAlignment="1" applyProtection="1">
      <alignment horizontal="center" vertical="center" wrapText="1"/>
      <protection locked="0"/>
    </xf>
    <xf numFmtId="2" fontId="23" fillId="6" borderId="16" xfId="3" applyNumberFormat="1" applyFont="1" applyFill="1" applyBorder="1" applyAlignment="1">
      <alignment horizontal="center" vertical="center" wrapText="1"/>
    </xf>
    <xf numFmtId="0" fontId="20" fillId="0" borderId="16" xfId="0" applyFont="1" applyBorder="1" applyAlignment="1">
      <alignment horizontal="center"/>
    </xf>
    <xf numFmtId="0" fontId="20" fillId="0" borderId="19" xfId="0" applyFont="1" applyBorder="1" applyAlignment="1">
      <alignment horizontal="center"/>
    </xf>
    <xf numFmtId="176" fontId="2" fillId="0" borderId="72" xfId="1" applyNumberFormat="1" applyFont="1" applyFill="1" applyBorder="1" applyAlignment="1">
      <alignment horizontal="center" vertical="center"/>
    </xf>
    <xf numFmtId="175" fontId="26" fillId="8" borderId="73" xfId="6" applyNumberFormat="1" applyFont="1" applyBorder="1" applyAlignment="1">
      <alignment horizontal="center" vertical="center"/>
    </xf>
    <xf numFmtId="177" fontId="24" fillId="5" borderId="74" xfId="1" applyNumberFormat="1" applyFont="1" applyBorder="1" applyAlignment="1" applyProtection="1">
      <alignment horizontal="center" vertical="center"/>
      <protection locked="0"/>
    </xf>
    <xf numFmtId="177" fontId="24" fillId="5" borderId="75" xfId="1" applyNumberFormat="1" applyFont="1" applyBorder="1" applyAlignment="1" applyProtection="1">
      <alignment horizontal="center" vertical="center"/>
      <protection locked="0"/>
    </xf>
    <xf numFmtId="0" fontId="19" fillId="0" borderId="76" xfId="0" applyFont="1" applyBorder="1" applyAlignment="1">
      <alignment horizontal="left" vertical="center" wrapText="1"/>
    </xf>
    <xf numFmtId="0" fontId="19" fillId="0" borderId="76" xfId="0" applyFont="1" applyBorder="1" applyAlignment="1">
      <alignment horizontal="left" wrapText="1"/>
    </xf>
    <xf numFmtId="0" fontId="24" fillId="5" borderId="25" xfId="1" applyFont="1" applyAlignment="1" applyProtection="1">
      <alignment horizontal="center"/>
      <protection locked="0"/>
    </xf>
    <xf numFmtId="0" fontId="24" fillId="5" borderId="46" xfId="1" applyFont="1" applyBorder="1" applyAlignment="1" applyProtection="1">
      <alignment horizontal="center"/>
      <protection locked="0"/>
    </xf>
    <xf numFmtId="0" fontId="24" fillId="5" borderId="25" xfId="1" applyFont="1" applyAlignment="1" applyProtection="1">
      <alignment horizontal="left" vertical="center" wrapText="1"/>
      <protection locked="0"/>
    </xf>
    <xf numFmtId="0" fontId="24" fillId="5" borderId="25" xfId="1" applyFont="1" applyAlignment="1" applyProtection="1">
      <alignment horizontal="center" vertical="center"/>
      <protection locked="0"/>
    </xf>
    <xf numFmtId="14" fontId="24" fillId="5" borderId="25" xfId="1" applyNumberFormat="1" applyFont="1" applyAlignment="1" applyProtection="1">
      <alignment horizontal="center" vertical="center"/>
      <protection locked="0"/>
    </xf>
    <xf numFmtId="0" fontId="24" fillId="5" borderId="25" xfId="1" quotePrefix="1" applyFont="1" applyAlignment="1" applyProtection="1">
      <alignment horizontal="left" vertical="center" wrapText="1"/>
      <protection locked="0"/>
    </xf>
    <xf numFmtId="1" fontId="24" fillId="5" borderId="25" xfId="1" applyNumberFormat="1" applyFont="1" applyAlignment="1" applyProtection="1">
      <alignment vertical="center" wrapText="1"/>
      <protection locked="0"/>
    </xf>
    <xf numFmtId="0" fontId="24" fillId="5" borderId="40" xfId="1" applyFont="1" applyBorder="1" applyAlignment="1" applyProtection="1">
      <alignment horizontal="left" vertical="center" wrapText="1"/>
      <protection locked="0"/>
    </xf>
    <xf numFmtId="0" fontId="24" fillId="5" borderId="41" xfId="1" applyFont="1" applyBorder="1" applyAlignment="1" applyProtection="1">
      <alignment horizontal="left" vertical="center" wrapText="1"/>
      <protection locked="0"/>
    </xf>
    <xf numFmtId="0" fontId="24" fillId="5" borderId="42" xfId="1" applyFont="1" applyBorder="1" applyAlignment="1" applyProtection="1">
      <alignment horizontal="left" vertical="center" wrapText="1"/>
      <protection locked="0"/>
    </xf>
    <xf numFmtId="0" fontId="24" fillId="5" borderId="25" xfId="1" applyFont="1" applyAlignment="1" applyProtection="1">
      <alignment horizontal="left"/>
      <protection locked="0"/>
    </xf>
    <xf numFmtId="0" fontId="24" fillId="5" borderId="46" xfId="1" applyFont="1" applyBorder="1" applyAlignment="1" applyProtection="1">
      <alignment horizontal="left"/>
      <protection locked="0"/>
    </xf>
    <xf numFmtId="0" fontId="24" fillId="5" borderId="43" xfId="1" applyFont="1" applyBorder="1" applyAlignment="1" applyProtection="1">
      <alignment horizontal="left" vertical="center" wrapText="1"/>
      <protection locked="0"/>
    </xf>
    <xf numFmtId="0" fontId="24" fillId="5" borderId="44" xfId="1" applyFont="1" applyBorder="1" applyAlignment="1" applyProtection="1">
      <alignment horizontal="left" vertical="center" wrapText="1"/>
      <protection locked="0"/>
    </xf>
    <xf numFmtId="0" fontId="24" fillId="5" borderId="45" xfId="1" applyFont="1" applyBorder="1" applyAlignment="1" applyProtection="1">
      <alignment horizontal="left" vertical="center" wrapText="1"/>
      <protection locked="0"/>
    </xf>
    <xf numFmtId="0" fontId="3" fillId="0" borderId="27" xfId="0" applyFont="1" applyBorder="1"/>
    <xf numFmtId="0" fontId="3" fillId="0" borderId="68" xfId="0" applyFont="1" applyBorder="1"/>
    <xf numFmtId="0" fontId="3" fillId="0" borderId="65" xfId="0" applyFont="1" applyBorder="1"/>
    <xf numFmtId="0" fontId="3" fillId="0" borderId="4" xfId="0" applyFont="1" applyBorder="1" applyAlignment="1">
      <alignment horizontal="center" vertical="center"/>
    </xf>
    <xf numFmtId="1" fontId="24" fillId="5" borderId="12" xfId="1" applyNumberFormat="1" applyFont="1" applyBorder="1" applyAlignment="1" applyProtection="1">
      <alignment vertical="center" wrapText="1"/>
      <protection locked="0"/>
    </xf>
    <xf numFmtId="0" fontId="24" fillId="5" borderId="12" xfId="1" applyFont="1" applyBorder="1" applyAlignment="1" applyProtection="1">
      <alignment horizontal="center" vertical="center"/>
      <protection locked="0"/>
    </xf>
    <xf numFmtId="14" fontId="24" fillId="5" borderId="12" xfId="1" applyNumberFormat="1" applyFont="1" applyBorder="1" applyAlignment="1" applyProtection="1">
      <alignment horizontal="center" vertical="center"/>
      <protection locked="0"/>
    </xf>
    <xf numFmtId="1" fontId="24" fillId="5" borderId="2" xfId="1" applyNumberFormat="1" applyFont="1" applyBorder="1" applyAlignment="1" applyProtection="1">
      <alignment vertical="center" wrapText="1"/>
      <protection locked="0"/>
    </xf>
    <xf numFmtId="0" fontId="24" fillId="5" borderId="2" xfId="1" applyFont="1" applyBorder="1" applyAlignment="1" applyProtection="1">
      <alignment horizontal="center" vertical="center"/>
      <protection locked="0"/>
    </xf>
    <xf numFmtId="14" fontId="24" fillId="5" borderId="2" xfId="1" applyNumberFormat="1" applyFont="1" applyBorder="1" applyAlignment="1" applyProtection="1">
      <alignment horizontal="center" vertical="center"/>
      <protection locked="0"/>
    </xf>
    <xf numFmtId="0" fontId="24" fillId="5" borderId="12" xfId="1" applyFont="1" applyBorder="1" applyAlignment="1" applyProtection="1">
      <alignment horizontal="left"/>
      <protection locked="0"/>
    </xf>
    <xf numFmtId="0" fontId="24" fillId="5" borderId="4" xfId="1" applyFont="1" applyBorder="1" applyAlignment="1" applyProtection="1">
      <alignment horizontal="left"/>
      <protection locked="0"/>
    </xf>
    <xf numFmtId="0" fontId="24" fillId="5" borderId="2" xfId="1" applyFont="1" applyBorder="1" applyAlignment="1" applyProtection="1">
      <alignment horizontal="left"/>
      <protection locked="0"/>
    </xf>
    <xf numFmtId="0" fontId="24" fillId="5" borderId="6" xfId="1" applyFont="1" applyBorder="1" applyAlignment="1" applyProtection="1">
      <alignment horizontal="left"/>
      <protection locked="0"/>
    </xf>
    <xf numFmtId="1" fontId="24" fillId="5" borderId="12" xfId="1" applyNumberFormat="1" applyFont="1" applyBorder="1" applyAlignment="1" applyProtection="1">
      <alignment horizontal="left" vertical="center" wrapText="1"/>
      <protection locked="0"/>
    </xf>
    <xf numFmtId="1" fontId="24" fillId="5" borderId="2" xfId="1" applyNumberFormat="1" applyFont="1" applyBorder="1" applyAlignment="1" applyProtection="1">
      <alignment horizontal="left" vertical="center" wrapText="1"/>
      <protection locked="0"/>
    </xf>
    <xf numFmtId="0" fontId="3" fillId="0" borderId="3" xfId="0" applyFont="1" applyBorder="1"/>
    <xf numFmtId="0" fontId="2" fillId="0" borderId="16" xfId="0" applyFont="1" applyBorder="1" applyAlignment="1">
      <alignment horizontal="center" vertical="center"/>
    </xf>
    <xf numFmtId="0" fontId="2" fillId="0" borderId="19" xfId="0" applyFont="1" applyBorder="1" applyAlignment="1">
      <alignment horizontal="center" vertical="center"/>
    </xf>
  </cellXfs>
  <cellStyles count="7">
    <cellStyle name="Cálculo" xfId="4" builtinId="22"/>
    <cellStyle name="Célula de Verificação" xfId="6" builtinId="23"/>
    <cellStyle name="Entrada" xfId="1" builtinId="20"/>
    <cellStyle name="Hiperlink" xfId="5" builtinId="8"/>
    <cellStyle name="Normal" xfId="0" builtinId="0"/>
    <cellStyle name="Porcentagem" xfId="3" builtinId="5"/>
    <cellStyle name="Saída"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B1BA-5430-497E-85A4-2081585067A1}">
  <sheetPr>
    <pageSetUpPr fitToPage="1"/>
  </sheetPr>
  <dimension ref="A1:I46"/>
  <sheetViews>
    <sheetView tabSelected="1" topLeftCell="C17" zoomScale="98" zoomScaleNormal="98" workbookViewId="0">
      <selection activeCell="L20" sqref="L20"/>
    </sheetView>
  </sheetViews>
  <sheetFormatPr defaultRowHeight="15" x14ac:dyDescent="0.25"/>
  <cols>
    <col min="1" max="1" width="9.140625" style="40"/>
    <col min="2" max="2" width="57.140625" style="41" customWidth="1"/>
    <col min="3" max="3" width="14.7109375" style="41" customWidth="1"/>
    <col min="4" max="4" width="15.140625" style="41" customWidth="1"/>
    <col min="5" max="5" width="18" style="41" customWidth="1"/>
    <col min="6" max="6" width="11.7109375" style="41" customWidth="1"/>
    <col min="7" max="7" width="18.28515625" style="41" customWidth="1"/>
    <col min="8" max="8" width="10.5703125" style="41" customWidth="1"/>
    <col min="9" max="9" width="71" style="40" customWidth="1"/>
    <col min="10" max="16384" width="9.140625" style="41"/>
  </cols>
  <sheetData>
    <row r="1" spans="2:9" ht="15.75" thickBot="1" x14ac:dyDescent="0.3"/>
    <row r="2" spans="2:9" ht="16.5" thickBot="1" x14ac:dyDescent="0.3">
      <c r="B2" s="115" t="s">
        <v>0</v>
      </c>
      <c r="C2" s="116"/>
      <c r="D2" s="116"/>
      <c r="E2" s="117"/>
    </row>
    <row r="3" spans="2:9" ht="15.75" customHeight="1" x14ac:dyDescent="0.25">
      <c r="B3" s="10" t="s">
        <v>1</v>
      </c>
      <c r="C3" s="228" t="s">
        <v>207</v>
      </c>
      <c r="D3" s="228"/>
      <c r="E3" s="229"/>
    </row>
    <row r="4" spans="2:9" ht="15.75" x14ac:dyDescent="0.25">
      <c r="B4" s="1" t="s">
        <v>2</v>
      </c>
      <c r="C4" s="230">
        <v>2005536</v>
      </c>
      <c r="D4" s="230"/>
      <c r="E4" s="231"/>
    </row>
    <row r="5" spans="2:9" ht="15.75" customHeight="1" x14ac:dyDescent="0.25">
      <c r="B5" s="1" t="s">
        <v>3</v>
      </c>
      <c r="C5" s="230" t="s">
        <v>208</v>
      </c>
      <c r="D5" s="230"/>
      <c r="E5" s="231"/>
    </row>
    <row r="6" spans="2:9" ht="15.75" customHeight="1" x14ac:dyDescent="0.25">
      <c r="B6" s="1" t="s">
        <v>4</v>
      </c>
      <c r="C6" s="230" t="s">
        <v>209</v>
      </c>
      <c r="D6" s="230"/>
      <c r="E6" s="231"/>
    </row>
    <row r="7" spans="2:9" ht="15.75" customHeight="1" x14ac:dyDescent="0.25">
      <c r="B7" s="1" t="s">
        <v>5</v>
      </c>
      <c r="C7" s="232" t="s">
        <v>210</v>
      </c>
      <c r="D7" s="230"/>
      <c r="E7" s="231"/>
    </row>
    <row r="8" spans="2:9" ht="15.75" x14ac:dyDescent="0.25">
      <c r="B8" s="1" t="s">
        <v>6</v>
      </c>
      <c r="C8" s="230" t="s">
        <v>211</v>
      </c>
      <c r="D8" s="230"/>
      <c r="E8" s="231"/>
    </row>
    <row r="9" spans="2:9" ht="15.75" customHeight="1" x14ac:dyDescent="0.25">
      <c r="B9" s="1" t="s">
        <v>7</v>
      </c>
      <c r="C9" s="230" t="s">
        <v>212</v>
      </c>
      <c r="D9" s="230"/>
      <c r="E9" s="231"/>
      <c r="G9" s="121"/>
      <c r="H9" s="121"/>
      <c r="I9" s="41"/>
    </row>
    <row r="10" spans="2:9" ht="15.75" x14ac:dyDescent="0.25">
      <c r="B10" s="1" t="s">
        <v>8</v>
      </c>
      <c r="C10" s="233" t="s">
        <v>213</v>
      </c>
      <c r="D10" s="233"/>
      <c r="E10" s="234"/>
      <c r="G10" s="42"/>
    </row>
    <row r="11" spans="2:9" ht="15.75" x14ac:dyDescent="0.25">
      <c r="B11" s="1" t="s">
        <v>44</v>
      </c>
      <c r="C11" s="235" t="s">
        <v>214</v>
      </c>
      <c r="D11" s="235"/>
      <c r="E11" s="236"/>
      <c r="G11" s="42"/>
    </row>
    <row r="12" spans="2:9" ht="16.5" thickBot="1" x14ac:dyDescent="0.3">
      <c r="B12" s="2" t="s">
        <v>45</v>
      </c>
      <c r="C12" s="237" t="s">
        <v>215</v>
      </c>
      <c r="D12" s="237"/>
      <c r="E12" s="238"/>
      <c r="G12" s="42"/>
    </row>
    <row r="13" spans="2:9" ht="33.75" customHeight="1" x14ac:dyDescent="0.25">
      <c r="B13" s="120" t="s">
        <v>99</v>
      </c>
      <c r="C13" s="120"/>
      <c r="D13" s="120"/>
      <c r="E13" s="120"/>
      <c r="F13" s="120"/>
      <c r="G13" s="120"/>
      <c r="H13" s="120"/>
      <c r="I13" s="120"/>
    </row>
    <row r="14" spans="2:9" ht="15.75" thickBot="1" x14ac:dyDescent="0.3"/>
    <row r="15" spans="2:9" ht="16.5" thickBot="1" x14ac:dyDescent="0.3">
      <c r="B15" s="3"/>
      <c r="E15" s="118" t="s">
        <v>29</v>
      </c>
      <c r="F15" s="119"/>
      <c r="G15" s="122" t="s">
        <v>28</v>
      </c>
      <c r="H15" s="123"/>
      <c r="I15" s="43"/>
    </row>
    <row r="16" spans="2:9" ht="39" thickBot="1" x14ac:dyDescent="0.3">
      <c r="B16" s="4" t="s">
        <v>9</v>
      </c>
      <c r="C16" s="5" t="s">
        <v>77</v>
      </c>
      <c r="D16" s="12" t="s">
        <v>78</v>
      </c>
      <c r="E16" s="31" t="s">
        <v>10</v>
      </c>
      <c r="F16" s="32" t="s">
        <v>205</v>
      </c>
      <c r="G16" s="33" t="s">
        <v>10</v>
      </c>
      <c r="H16" s="34" t="s">
        <v>11</v>
      </c>
      <c r="I16" s="6" t="s">
        <v>30</v>
      </c>
    </row>
    <row r="17" spans="1:9" ht="51" x14ac:dyDescent="0.25">
      <c r="B17" s="8" t="s">
        <v>102</v>
      </c>
      <c r="C17" s="7" t="s">
        <v>12</v>
      </c>
      <c r="D17" s="13">
        <f>Critério1!O4</f>
        <v>0</v>
      </c>
      <c r="E17" s="15" t="str">
        <f>Critério1!N4</f>
        <v>-</v>
      </c>
      <c r="F17" s="44">
        <f>IF(D17=40,40,D17)</f>
        <v>0</v>
      </c>
      <c r="G17" s="23" t="str">
        <f>Critério1!Q4</f>
        <v>-</v>
      </c>
      <c r="H17" s="45">
        <f>IF(Critério1!R4&gt;40,40,Critério1!R4)</f>
        <v>0</v>
      </c>
      <c r="I17" s="239"/>
    </row>
    <row r="18" spans="1:9" ht="37.5" customHeight="1" x14ac:dyDescent="0.25">
      <c r="B18" s="8" t="s">
        <v>177</v>
      </c>
      <c r="C18" s="7" t="s">
        <v>13</v>
      </c>
      <c r="D18" s="13">
        <f>Critério2!N4</f>
        <v>0.1</v>
      </c>
      <c r="E18" s="16">
        <f>Critério2!Q4</f>
        <v>0</v>
      </c>
      <c r="F18" s="44">
        <f>IF(E18*D18&gt;12,12,E18*D18)</f>
        <v>0</v>
      </c>
      <c r="G18" s="24">
        <f>Critério2!V4</f>
        <v>0</v>
      </c>
      <c r="H18" s="45">
        <f>IF(G18*D18&gt;12,12,G18*D18)</f>
        <v>0</v>
      </c>
      <c r="I18" s="239"/>
    </row>
    <row r="19" spans="1:9" s="40" customFormat="1" ht="31.5" customHeight="1" x14ac:dyDescent="0.25">
      <c r="B19" s="8" t="s">
        <v>178</v>
      </c>
      <c r="C19" s="7" t="s">
        <v>14</v>
      </c>
      <c r="D19" s="13">
        <f>Critério3!N4</f>
        <v>0.3</v>
      </c>
      <c r="E19" s="16">
        <f>Critério3!Q4</f>
        <v>0</v>
      </c>
      <c r="F19" s="44">
        <f>IF(E19*D19&gt;30,30,E19*D19)</f>
        <v>0</v>
      </c>
      <c r="G19" s="24">
        <f>Critério3!V4</f>
        <v>0</v>
      </c>
      <c r="H19" s="45">
        <f>IF(G19*D19&gt;30,30,G19*D19)</f>
        <v>0</v>
      </c>
      <c r="I19" s="239"/>
    </row>
    <row r="20" spans="1:9" ht="58.5" customHeight="1" x14ac:dyDescent="0.25">
      <c r="B20" s="8" t="s">
        <v>179</v>
      </c>
      <c r="C20" s="7" t="s">
        <v>15</v>
      </c>
      <c r="D20" s="13">
        <f>Critério4!N4</f>
        <v>10</v>
      </c>
      <c r="E20" s="17">
        <f>Critério4!Q4</f>
        <v>0</v>
      </c>
      <c r="F20" s="44">
        <f>IF((E20*D20)&gt;10,10,E20*D20)</f>
        <v>0</v>
      </c>
      <c r="G20" s="25">
        <f>Critério4!V4</f>
        <v>0</v>
      </c>
      <c r="H20" s="45">
        <f>IF((G20*D20)&gt;10,10,G20*D20)</f>
        <v>0</v>
      </c>
      <c r="I20" s="239"/>
    </row>
    <row r="21" spans="1:9" ht="76.5" customHeight="1" x14ac:dyDescent="0.25">
      <c r="B21" s="8" t="s">
        <v>180</v>
      </c>
      <c r="C21" s="7" t="s">
        <v>15</v>
      </c>
      <c r="D21" s="13">
        <f>Critério5!N4</f>
        <v>10</v>
      </c>
      <c r="E21" s="17">
        <f>Critério5!Q4</f>
        <v>0</v>
      </c>
      <c r="F21" s="44">
        <f>IF((E21*D21)&gt;10,10,(E21*D21))</f>
        <v>0</v>
      </c>
      <c r="G21" s="25">
        <f>Critério5!V4</f>
        <v>0</v>
      </c>
      <c r="H21" s="45">
        <f>IF((G21*D21)&gt;10,10,(G21*D21))</f>
        <v>0</v>
      </c>
      <c r="I21" s="239"/>
    </row>
    <row r="22" spans="1:9" ht="87.75" customHeight="1" x14ac:dyDescent="0.25">
      <c r="B22" s="8" t="s">
        <v>181</v>
      </c>
      <c r="C22" s="7" t="s">
        <v>16</v>
      </c>
      <c r="D22" s="13">
        <f>Critério6!N3</f>
        <v>10</v>
      </c>
      <c r="E22" s="18">
        <f>Critério6!O3</f>
        <v>0</v>
      </c>
      <c r="F22" s="44">
        <f>IF(E22*D22&gt;60,60,E22*D22)</f>
        <v>0</v>
      </c>
      <c r="G22" s="26">
        <f>Critério6!T3</f>
        <v>0</v>
      </c>
      <c r="H22" s="45">
        <f t="shared" ref="H22:H26" si="0">IF(G22*D22&gt;60,60,G22*D22)</f>
        <v>0</v>
      </c>
      <c r="I22" s="239"/>
    </row>
    <row r="23" spans="1:9" ht="85.5" customHeight="1" x14ac:dyDescent="0.25">
      <c r="B23" s="8" t="s">
        <v>182</v>
      </c>
      <c r="C23" s="7" t="s">
        <v>13</v>
      </c>
      <c r="D23" s="13">
        <f>Critério7!N3</f>
        <v>2</v>
      </c>
      <c r="E23" s="18">
        <f>Critério7!O3</f>
        <v>0</v>
      </c>
      <c r="F23" s="44">
        <f>IF(E23*D23&gt;12,12,E23*D23)</f>
        <v>0</v>
      </c>
      <c r="G23" s="26">
        <f>Critério7!T3</f>
        <v>0</v>
      </c>
      <c r="H23" s="45">
        <f>IF(G23*D23&gt;12,12,G23*D23)</f>
        <v>0</v>
      </c>
      <c r="I23" s="239"/>
    </row>
    <row r="24" spans="1:9" ht="79.5" customHeight="1" x14ac:dyDescent="0.25">
      <c r="B24" s="8" t="s">
        <v>183</v>
      </c>
      <c r="C24" s="7" t="s">
        <v>16</v>
      </c>
      <c r="D24" s="13">
        <f>Critério8!N3</f>
        <v>10</v>
      </c>
      <c r="E24" s="19">
        <f>Critério8!O3</f>
        <v>0</v>
      </c>
      <c r="F24" s="44">
        <f t="shared" ref="F24" si="1">IF(E24*D24&gt;60,60,E24*D24)</f>
        <v>0</v>
      </c>
      <c r="G24" s="27">
        <f>Critério8!U3</f>
        <v>0</v>
      </c>
      <c r="H24" s="45">
        <f t="shared" si="0"/>
        <v>0</v>
      </c>
      <c r="I24" s="239"/>
    </row>
    <row r="25" spans="1:9" ht="73.5" customHeight="1" x14ac:dyDescent="0.25">
      <c r="B25" s="8" t="s">
        <v>184</v>
      </c>
      <c r="C25" s="7" t="s">
        <v>13</v>
      </c>
      <c r="D25" s="13">
        <f>Critério9!N3</f>
        <v>2</v>
      </c>
      <c r="E25" s="19">
        <f>Critério9!O3</f>
        <v>0</v>
      </c>
      <c r="F25" s="44">
        <f>IF(E25*D25&gt;12,12,E25*D25)</f>
        <v>0</v>
      </c>
      <c r="G25" s="27">
        <f>Critério9!T3</f>
        <v>0</v>
      </c>
      <c r="H25" s="45">
        <f>IF(G25*D25&gt;12,12,G25*D25)</f>
        <v>0</v>
      </c>
      <c r="I25" s="239"/>
    </row>
    <row r="26" spans="1:9" ht="88.5" customHeight="1" x14ac:dyDescent="0.25">
      <c r="B26" s="8" t="s">
        <v>185</v>
      </c>
      <c r="C26" s="7" t="s">
        <v>16</v>
      </c>
      <c r="D26" s="13">
        <f>Critério10!N3</f>
        <v>10</v>
      </c>
      <c r="E26" s="18">
        <f>Critério10!O3</f>
        <v>0</v>
      </c>
      <c r="F26" s="44">
        <f>IF(E26*D26&gt;60,60,E26*D26)</f>
        <v>0</v>
      </c>
      <c r="G26" s="26">
        <f>Critério10!T3</f>
        <v>0</v>
      </c>
      <c r="H26" s="45">
        <f t="shared" si="0"/>
        <v>0</v>
      </c>
      <c r="I26" s="239"/>
    </row>
    <row r="27" spans="1:9" ht="96" customHeight="1" x14ac:dyDescent="0.25">
      <c r="B27" s="8" t="s">
        <v>186</v>
      </c>
      <c r="C27" s="7" t="s">
        <v>13</v>
      </c>
      <c r="D27" s="13">
        <f>Critério11!N3</f>
        <v>2</v>
      </c>
      <c r="E27" s="18">
        <f>Critério11!O3</f>
        <v>0</v>
      </c>
      <c r="F27" s="44">
        <f>IF(E27*D27&gt;12,12,E27*D27)</f>
        <v>0</v>
      </c>
      <c r="G27" s="26">
        <f>Critério11!U3</f>
        <v>0</v>
      </c>
      <c r="H27" s="45">
        <f>IF(G27*D27&gt;12,12,G27*D27)</f>
        <v>0</v>
      </c>
      <c r="I27" s="239"/>
    </row>
    <row r="28" spans="1:9" ht="78.75" customHeight="1" x14ac:dyDescent="0.25">
      <c r="B28" s="8" t="s">
        <v>187</v>
      </c>
      <c r="C28" s="7" t="s">
        <v>17</v>
      </c>
      <c r="D28" s="13">
        <f>Critério12!N3</f>
        <v>10</v>
      </c>
      <c r="E28" s="20">
        <f>Critério12!O3</f>
        <v>0</v>
      </c>
      <c r="F28" s="44">
        <f>IF(E28*D28&gt;150,150,E28*D28)</f>
        <v>0</v>
      </c>
      <c r="G28" s="28">
        <f>Critério12!T3</f>
        <v>0</v>
      </c>
      <c r="H28" s="45">
        <f>IF(G28*D28&gt;150,150,G28*D28)</f>
        <v>0</v>
      </c>
      <c r="I28" s="239"/>
    </row>
    <row r="29" spans="1:9" ht="86.25" customHeight="1" x14ac:dyDescent="0.25">
      <c r="B29" s="8" t="s">
        <v>188</v>
      </c>
      <c r="C29" s="7" t="s">
        <v>17</v>
      </c>
      <c r="D29" s="13">
        <f>Critério13!N3</f>
        <v>15</v>
      </c>
      <c r="E29" s="20">
        <f>Critério13!O3</f>
        <v>0</v>
      </c>
      <c r="F29" s="44">
        <f>IF(E29*D29&gt;150,150,E29*D29)</f>
        <v>0</v>
      </c>
      <c r="G29" s="28">
        <f>Critério13!T3</f>
        <v>0</v>
      </c>
      <c r="H29" s="45">
        <f>IF(G29*D29&gt;150,150,G29*D29)</f>
        <v>0</v>
      </c>
      <c r="I29" s="239"/>
    </row>
    <row r="30" spans="1:9" ht="63.75" customHeight="1" x14ac:dyDescent="0.25">
      <c r="B30" s="8" t="s">
        <v>189</v>
      </c>
      <c r="C30" s="7" t="s">
        <v>18</v>
      </c>
      <c r="D30" s="13">
        <f>Critério14!N3</f>
        <v>5</v>
      </c>
      <c r="E30" s="20">
        <f>Critério14!O3</f>
        <v>0</v>
      </c>
      <c r="F30" s="44">
        <f>IF(E30*D30&gt;75,75,E30*D30)</f>
        <v>0</v>
      </c>
      <c r="G30" s="28">
        <f>Critério14!T3</f>
        <v>0</v>
      </c>
      <c r="H30" s="45">
        <f>IF(G30*D30&gt;75,75,G30*D30)</f>
        <v>0</v>
      </c>
      <c r="I30" s="239"/>
    </row>
    <row r="31" spans="1:9" ht="48.75" customHeight="1" x14ac:dyDescent="0.25">
      <c r="A31" s="40" t="s">
        <v>42</v>
      </c>
      <c r="B31" s="8" t="s">
        <v>190</v>
      </c>
      <c r="C31" s="7" t="s">
        <v>18</v>
      </c>
      <c r="D31" s="13">
        <f>Critério15!N3</f>
        <v>5</v>
      </c>
      <c r="E31" s="20">
        <f>Critério15!O3</f>
        <v>0</v>
      </c>
      <c r="F31" s="44">
        <f>IF(E31*D31&gt;75,75,E31*D31)</f>
        <v>0</v>
      </c>
      <c r="G31" s="28">
        <f>Critério15!T3</f>
        <v>0</v>
      </c>
      <c r="H31" s="45">
        <f>IF(G31*D31&gt;75,75,G31*D31)</f>
        <v>0</v>
      </c>
      <c r="I31" s="239"/>
    </row>
    <row r="32" spans="1:9" ht="125.25" customHeight="1" x14ac:dyDescent="0.25">
      <c r="B32" s="8" t="s">
        <v>191</v>
      </c>
      <c r="C32" s="7" t="s">
        <v>19</v>
      </c>
      <c r="D32" s="13">
        <f>Critério16!O3</f>
        <v>0</v>
      </c>
      <c r="E32" s="15" t="str">
        <f>Critério16!N3</f>
        <v>-</v>
      </c>
      <c r="F32" s="44">
        <f>IF(D32&gt;40,40,D32)</f>
        <v>0</v>
      </c>
      <c r="G32" s="23" t="str">
        <f>Critério16!R3</f>
        <v>até 300km</v>
      </c>
      <c r="H32" s="45">
        <f>IF(D32&gt;40,40,Critério16!S3)</f>
        <v>10</v>
      </c>
      <c r="I32" s="239"/>
    </row>
    <row r="33" spans="2:9" ht="68.25" customHeight="1" x14ac:dyDescent="0.25">
      <c r="B33" s="8" t="s">
        <v>192</v>
      </c>
      <c r="C33" s="7" t="s">
        <v>13</v>
      </c>
      <c r="D33" s="46">
        <f>Critério17!N3</f>
        <v>0.2</v>
      </c>
      <c r="E33" s="16">
        <f>Critério17!O3</f>
        <v>11.666666666666666</v>
      </c>
      <c r="F33" s="44">
        <f>IF(E33*D33&gt;12,12,E33*D33)</f>
        <v>2.3333333333333335</v>
      </c>
      <c r="G33" s="24">
        <f>Critério17!S3</f>
        <v>0</v>
      </c>
      <c r="H33" s="45">
        <f>IF(G33*D33&gt;12,12,G33*D33)</f>
        <v>0</v>
      </c>
      <c r="I33" s="239"/>
    </row>
    <row r="34" spans="2:9" ht="69.75" customHeight="1" x14ac:dyDescent="0.25">
      <c r="B34" s="8" t="s">
        <v>193</v>
      </c>
      <c r="C34" s="7" t="s">
        <v>14</v>
      </c>
      <c r="D34" s="13">
        <f>Critério18!N3</f>
        <v>0.5</v>
      </c>
      <c r="E34" s="16">
        <f>Critério18!O3</f>
        <v>0</v>
      </c>
      <c r="F34" s="44">
        <f>IF(E34*D34&gt;30,30,E34*D34)</f>
        <v>0</v>
      </c>
      <c r="G34" s="24">
        <f>Critério18!S3</f>
        <v>0</v>
      </c>
      <c r="H34" s="45">
        <f>IF(G34*D34&gt;30,30,G34*D34)</f>
        <v>0</v>
      </c>
      <c r="I34" s="239"/>
    </row>
    <row r="35" spans="2:9" ht="88.5" customHeight="1" x14ac:dyDescent="0.25">
      <c r="B35" s="8" t="s">
        <v>194</v>
      </c>
      <c r="C35" s="7" t="s">
        <v>20</v>
      </c>
      <c r="D35" s="13">
        <f>Critério19!N3</f>
        <v>0.3</v>
      </c>
      <c r="E35" s="16">
        <f>Critério19!O3</f>
        <v>0</v>
      </c>
      <c r="F35" s="44">
        <f>IF(E35*D35&gt;50,50,E35*D35)</f>
        <v>0</v>
      </c>
      <c r="G35" s="24">
        <f>Critério19!S3</f>
        <v>0</v>
      </c>
      <c r="H35" s="45">
        <f>IF(G35*D35&gt;50,50,G35*D35)</f>
        <v>0</v>
      </c>
      <c r="I35" s="239"/>
    </row>
    <row r="36" spans="2:9" s="40" customFormat="1" ht="80.25" customHeight="1" x14ac:dyDescent="0.25">
      <c r="B36" s="8" t="s">
        <v>195</v>
      </c>
      <c r="C36" s="7" t="s">
        <v>21</v>
      </c>
      <c r="D36" s="13">
        <f>Critério20!N3</f>
        <v>15</v>
      </c>
      <c r="E36" s="21">
        <f>Critério20!O3</f>
        <v>0</v>
      </c>
      <c r="F36" s="44">
        <f>IF(E36*D36&gt;45,45,E36*D36)</f>
        <v>0</v>
      </c>
      <c r="G36" s="29">
        <f>Critério20!S3</f>
        <v>0</v>
      </c>
      <c r="H36" s="45">
        <f>IF(G36*D36&gt;45,45,G36*D36)</f>
        <v>0</v>
      </c>
      <c r="I36" s="239"/>
    </row>
    <row r="37" spans="2:9" s="40" customFormat="1" ht="76.5" customHeight="1" x14ac:dyDescent="0.25">
      <c r="B37" s="8" t="s">
        <v>196</v>
      </c>
      <c r="C37" s="7" t="s">
        <v>14</v>
      </c>
      <c r="D37" s="13">
        <f>Critério21!N3</f>
        <v>10</v>
      </c>
      <c r="E37" s="21">
        <f>Critério21!O3</f>
        <v>0</v>
      </c>
      <c r="F37" s="44">
        <f>IF(E37*D37&gt;30,30,E37*D37)</f>
        <v>0</v>
      </c>
      <c r="G37" s="29">
        <f>Critério21!S3</f>
        <v>0</v>
      </c>
      <c r="H37" s="45">
        <f>IF(G37*D37&gt;30,30,G37*D37)</f>
        <v>0</v>
      </c>
      <c r="I37" s="239"/>
    </row>
    <row r="38" spans="2:9" s="40" customFormat="1" ht="75" customHeight="1" x14ac:dyDescent="0.25">
      <c r="B38" s="8" t="s">
        <v>197</v>
      </c>
      <c r="C38" s="7" t="s">
        <v>22</v>
      </c>
      <c r="D38" s="13">
        <f>Critério22!N3</f>
        <v>5</v>
      </c>
      <c r="E38" s="21">
        <f>Critério22!O3</f>
        <v>5</v>
      </c>
      <c r="F38" s="44">
        <f>IF(E38*D38&gt;15,15,E38*D38)</f>
        <v>15</v>
      </c>
      <c r="G38" s="29">
        <f>Critério22!S3</f>
        <v>0</v>
      </c>
      <c r="H38" s="45">
        <f>IF(G38*D38&gt;15,15,G38*D38)</f>
        <v>0</v>
      </c>
      <c r="I38" s="239"/>
    </row>
    <row r="39" spans="2:9" s="40" customFormat="1" ht="120" customHeight="1" x14ac:dyDescent="0.25">
      <c r="B39" s="8" t="s">
        <v>198</v>
      </c>
      <c r="C39" s="7" t="s">
        <v>22</v>
      </c>
      <c r="D39" s="13">
        <f>Critério22!N3</f>
        <v>5</v>
      </c>
      <c r="E39" s="21">
        <f>Critério23!O3</f>
        <v>0</v>
      </c>
      <c r="F39" s="44">
        <f>IF(E39*D39&gt;15,15,E39*D39)</f>
        <v>0</v>
      </c>
      <c r="G39" s="29">
        <f>Critério23!S3</f>
        <v>0</v>
      </c>
      <c r="H39" s="45">
        <f>IF(G39*D39&gt;15,15,G39*D39)</f>
        <v>0</v>
      </c>
      <c r="I39" s="239"/>
    </row>
    <row r="40" spans="2:9" s="40" customFormat="1" ht="71.25" customHeight="1" thickBot="1" x14ac:dyDescent="0.3">
      <c r="B40" s="112" t="s">
        <v>199</v>
      </c>
      <c r="C40" s="9" t="s">
        <v>23</v>
      </c>
      <c r="D40" s="14">
        <f>Critério24!O3</f>
        <v>0</v>
      </c>
      <c r="E40" s="22" t="str">
        <f>Critério24!N3</f>
        <v>-</v>
      </c>
      <c r="F40" s="47">
        <f>IF(D40&gt;60,60,D40)</f>
        <v>0</v>
      </c>
      <c r="G40" s="30" t="str">
        <f>Critério24!R3</f>
        <v>Doutorado</v>
      </c>
      <c r="H40" s="48">
        <f>IF(D40&gt;60,60,Critério24!S3)</f>
        <v>40</v>
      </c>
      <c r="I40" s="240"/>
    </row>
    <row r="41" spans="2:9" ht="15.75" thickBot="1" x14ac:dyDescent="0.3">
      <c r="B41" s="113" t="s">
        <v>24</v>
      </c>
      <c r="C41" s="114"/>
      <c r="D41" s="114"/>
      <c r="E41" s="114"/>
      <c r="F41" s="49">
        <f>SUM(F17:F40)</f>
        <v>17.333333333333332</v>
      </c>
      <c r="G41" s="11"/>
      <c r="H41" s="49">
        <f>SUM(H17:H40)</f>
        <v>50</v>
      </c>
      <c r="I41" s="50"/>
    </row>
    <row r="44" spans="2:9" ht="15.75" thickBot="1" x14ac:dyDescent="0.3">
      <c r="C44" s="35" t="s">
        <v>49</v>
      </c>
      <c r="D44" s="35"/>
    </row>
    <row r="45" spans="2:9" ht="15.75" thickBot="1" x14ac:dyDescent="0.3">
      <c r="C45" s="36"/>
      <c r="D45" s="35" t="s">
        <v>50</v>
      </c>
    </row>
    <row r="46" spans="2:9" ht="15.75" thickBot="1" x14ac:dyDescent="0.3">
      <c r="C46" s="37"/>
      <c r="D46" s="35" t="s">
        <v>52</v>
      </c>
    </row>
  </sheetData>
  <sheetProtection algorithmName="SHA-512" hashValue="rFSk5IFN4jR6yq3ToRM88SUyhASS3wXnhDVjVM55kCvtq5vDyDmBzFLujEhGUWJzaLulR5NDBQYq+ioQeTSQEA==" saltValue="mecFQ5gP9oyrGOrEWCLrOg==" spinCount="100000" sheet="1" objects="1" scenarios="1"/>
  <protectedRanges>
    <protectedRange sqref="I17:I40" name="Observações"/>
    <protectedRange sqref="C3:E12" name="Dados Pessoais"/>
  </protectedRanges>
  <mergeCells count="16">
    <mergeCell ref="B41:E41"/>
    <mergeCell ref="C10:E10"/>
    <mergeCell ref="C11:E11"/>
    <mergeCell ref="B2:E2"/>
    <mergeCell ref="C3:E3"/>
    <mergeCell ref="C4:E4"/>
    <mergeCell ref="C5:E5"/>
    <mergeCell ref="C6:E6"/>
    <mergeCell ref="C7:E7"/>
    <mergeCell ref="C8:E8"/>
    <mergeCell ref="C9:E9"/>
    <mergeCell ref="C12:E12"/>
    <mergeCell ref="E15:F15"/>
    <mergeCell ref="B13:I13"/>
    <mergeCell ref="G9:H9"/>
    <mergeCell ref="G15:H15"/>
  </mergeCells>
  <pageMargins left="0.51181102362204722" right="0.51181102362204722" top="0.78740157480314965" bottom="0.78740157480314965" header="0.31496062992125984" footer="0.31496062992125984"/>
  <pageSetup paperSize="9" scale="85" fitToHeight="3"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0DF8-B280-45CB-8F36-6BC62089C49F}">
  <sheetPr>
    <pageSetUpPr fitToPage="1"/>
  </sheetPr>
  <dimension ref="B1:AG24"/>
  <sheetViews>
    <sheetView workbookViewId="0">
      <selection activeCell="C18" sqref="C18:I23"/>
    </sheetView>
  </sheetViews>
  <sheetFormatPr defaultRowHeight="12.75" x14ac:dyDescent="0.2"/>
  <cols>
    <col min="1" max="9" width="9.140625" style="51"/>
    <col min="10" max="10" width="11.140625" style="51" customWidth="1"/>
    <col min="11" max="11" width="10.85546875" style="51" customWidth="1"/>
    <col min="12" max="12" width="10.5703125" style="51" bestFit="1" customWidth="1"/>
    <col min="13" max="13" width="13.28515625" style="51" bestFit="1" customWidth="1"/>
    <col min="14" max="14" width="9.140625" style="51"/>
    <col min="15" max="15" width="22.28515625" style="51" customWidth="1"/>
    <col min="16" max="16" width="26.5703125" style="51" customWidth="1"/>
    <col min="17" max="17" width="9.140625" style="51"/>
    <col min="18" max="18" width="9.140625" style="51" customWidth="1"/>
    <col min="19" max="27" width="9.140625" style="51" hidden="1" customWidth="1"/>
    <col min="28" max="29" width="10.7109375" style="51" hidden="1" customWidth="1"/>
    <col min="30" max="30" width="12.140625" style="51" hidden="1" customWidth="1"/>
    <col min="31" max="33" width="28.5703125" style="51" hidden="1" customWidth="1"/>
    <col min="34" max="34" width="9.140625" style="51" customWidth="1"/>
    <col min="35" max="16384" width="9.140625" style="51"/>
  </cols>
  <sheetData>
    <row r="1" spans="2:33" ht="13.5" thickBot="1" x14ac:dyDescent="0.25">
      <c r="T1" s="158" t="s">
        <v>75</v>
      </c>
      <c r="U1" s="159"/>
      <c r="V1" s="159"/>
      <c r="W1" s="160"/>
    </row>
    <row r="2" spans="2:33" s="60" customFormat="1" ht="26.25" thickBot="1" x14ac:dyDescent="0.25">
      <c r="N2" s="61" t="s">
        <v>43</v>
      </c>
      <c r="O2" s="61" t="s">
        <v>85</v>
      </c>
      <c r="P2" s="39" t="s">
        <v>60</v>
      </c>
      <c r="R2" s="51"/>
      <c r="S2" s="51"/>
      <c r="T2" s="169" t="s">
        <v>85</v>
      </c>
      <c r="U2" s="170"/>
      <c r="V2" s="171"/>
      <c r="W2" s="39" t="s">
        <v>60</v>
      </c>
    </row>
    <row r="3" spans="2:33" ht="47.25" customHeight="1" thickBot="1" x14ac:dyDescent="0.25">
      <c r="B3" s="155" t="s">
        <v>129</v>
      </c>
      <c r="C3" s="156"/>
      <c r="D3" s="156"/>
      <c r="E3" s="156"/>
      <c r="F3" s="156"/>
      <c r="G3" s="156"/>
      <c r="H3" s="156"/>
      <c r="I3" s="156"/>
      <c r="J3" s="156"/>
      <c r="K3" s="156"/>
      <c r="L3" s="156"/>
      <c r="M3" s="157"/>
      <c r="N3" s="62">
        <v>2</v>
      </c>
      <c r="O3" s="88">
        <f>COUNTA(C18:C23)</f>
        <v>0</v>
      </c>
      <c r="P3" s="70">
        <f>O3*N3</f>
        <v>0</v>
      </c>
      <c r="T3" s="175">
        <f>COUNTA(T18:T23)</f>
        <v>0</v>
      </c>
      <c r="U3" s="176"/>
      <c r="V3" s="177"/>
      <c r="W3" s="76">
        <f>T3*N3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53.25" customHeight="1" x14ac:dyDescent="0.2">
      <c r="B6" s="142" t="s">
        <v>130</v>
      </c>
      <c r="C6" s="143"/>
      <c r="D6" s="143"/>
      <c r="E6" s="143"/>
      <c r="F6" s="143"/>
      <c r="G6" s="143"/>
      <c r="H6" s="143"/>
      <c r="I6" s="143"/>
      <c r="J6" s="143"/>
      <c r="K6" s="143"/>
      <c r="L6" s="143"/>
      <c r="M6" s="144"/>
    </row>
    <row r="7" spans="2:33" ht="36.75" customHeight="1" x14ac:dyDescent="0.2">
      <c r="B7" s="142" t="s">
        <v>131</v>
      </c>
      <c r="C7" s="143"/>
      <c r="D7" s="143"/>
      <c r="E7" s="143"/>
      <c r="F7" s="143"/>
      <c r="G7" s="143"/>
      <c r="H7" s="143"/>
      <c r="I7" s="143"/>
      <c r="J7" s="143"/>
      <c r="K7" s="143"/>
      <c r="L7" s="143"/>
      <c r="M7" s="144"/>
    </row>
    <row r="8" spans="2:33" ht="31.5" customHeight="1" x14ac:dyDescent="0.2">
      <c r="B8" s="142" t="s">
        <v>220</v>
      </c>
      <c r="C8" s="143"/>
      <c r="D8" s="143"/>
      <c r="E8" s="143"/>
      <c r="F8" s="143"/>
      <c r="G8" s="143"/>
      <c r="H8" s="143"/>
      <c r="I8" s="143"/>
      <c r="J8" s="143"/>
      <c r="K8" s="143"/>
      <c r="L8" s="143"/>
      <c r="M8" s="144"/>
    </row>
    <row r="9" spans="2:33" ht="37.5" customHeight="1" thickBot="1" x14ac:dyDescent="0.25">
      <c r="B9" s="148" t="s">
        <v>106</v>
      </c>
      <c r="C9" s="149"/>
      <c r="D9" s="149"/>
      <c r="E9" s="149"/>
      <c r="F9" s="149"/>
      <c r="G9" s="149"/>
      <c r="H9" s="149"/>
      <c r="I9" s="149"/>
      <c r="J9" s="149"/>
      <c r="K9" s="149"/>
      <c r="L9" s="149"/>
      <c r="M9" s="150"/>
    </row>
    <row r="11" spans="2:33" x14ac:dyDescent="0.2">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77" t="s">
        <v>64</v>
      </c>
      <c r="C17" s="167" t="s">
        <v>219</v>
      </c>
      <c r="D17" s="167"/>
      <c r="E17" s="167"/>
      <c r="F17" s="167"/>
      <c r="G17" s="167"/>
      <c r="H17" s="167"/>
      <c r="I17" s="167"/>
      <c r="J17" s="78" t="s">
        <v>66</v>
      </c>
      <c r="K17" s="78" t="s">
        <v>67</v>
      </c>
      <c r="L17" s="78" t="s">
        <v>68</v>
      </c>
      <c r="M17" s="78" t="s">
        <v>69</v>
      </c>
      <c r="N17" s="167" t="s">
        <v>46</v>
      </c>
      <c r="O17" s="167"/>
      <c r="P17" s="168"/>
      <c r="S17" s="77" t="s">
        <v>64</v>
      </c>
      <c r="T17" s="167" t="s">
        <v>65</v>
      </c>
      <c r="U17" s="167"/>
      <c r="V17" s="167"/>
      <c r="W17" s="167"/>
      <c r="X17" s="167"/>
      <c r="Y17" s="167"/>
      <c r="Z17" s="167"/>
      <c r="AA17" s="78" t="s">
        <v>66</v>
      </c>
      <c r="AB17" s="78" t="s">
        <v>67</v>
      </c>
      <c r="AC17" s="78" t="s">
        <v>68</v>
      </c>
      <c r="AD17" s="78" t="s">
        <v>69</v>
      </c>
      <c r="AE17" s="167" t="s">
        <v>46</v>
      </c>
      <c r="AF17" s="167"/>
      <c r="AG17" s="168"/>
    </row>
    <row r="18" spans="2:33" ht="51.75" customHeight="1" x14ac:dyDescent="0.2">
      <c r="B18" s="79">
        <v>1</v>
      </c>
      <c r="C18" s="256"/>
      <c r="D18" s="256"/>
      <c r="E18" s="256"/>
      <c r="F18" s="256"/>
      <c r="G18" s="256"/>
      <c r="H18" s="256"/>
      <c r="I18" s="256"/>
      <c r="J18" s="257"/>
      <c r="K18" s="258"/>
      <c r="L18" s="258"/>
      <c r="M18" s="89">
        <f>(L18-K18)/30</f>
        <v>0</v>
      </c>
      <c r="N18" s="254"/>
      <c r="O18" s="254"/>
      <c r="P18" s="255"/>
      <c r="S18" s="79">
        <v>1</v>
      </c>
      <c r="T18" s="164"/>
      <c r="U18" s="164"/>
      <c r="V18" s="164"/>
      <c r="W18" s="164"/>
      <c r="X18" s="164"/>
      <c r="Y18" s="164"/>
      <c r="Z18" s="164"/>
      <c r="AA18" s="80"/>
      <c r="AB18" s="81"/>
      <c r="AC18" s="81"/>
      <c r="AD18" s="89">
        <f>(AC18-AB18)/30</f>
        <v>0</v>
      </c>
      <c r="AE18" s="162"/>
      <c r="AF18" s="162"/>
      <c r="AG18" s="163"/>
    </row>
    <row r="19" spans="2:33" ht="51.75" customHeight="1" x14ac:dyDescent="0.2">
      <c r="B19" s="83">
        <v>2</v>
      </c>
      <c r="C19" s="256"/>
      <c r="D19" s="256"/>
      <c r="E19" s="256"/>
      <c r="F19" s="256"/>
      <c r="G19" s="256"/>
      <c r="H19" s="256"/>
      <c r="I19" s="256"/>
      <c r="J19" s="257"/>
      <c r="K19" s="258"/>
      <c r="L19" s="258"/>
      <c r="M19" s="89">
        <f>(L19-K19)/30</f>
        <v>0</v>
      </c>
      <c r="N19" s="254"/>
      <c r="O19" s="254"/>
      <c r="P19" s="255"/>
      <c r="S19" s="83">
        <v>2</v>
      </c>
      <c r="T19" s="164"/>
      <c r="U19" s="164"/>
      <c r="V19" s="164"/>
      <c r="W19" s="164"/>
      <c r="X19" s="164"/>
      <c r="Y19" s="164"/>
      <c r="Z19" s="164"/>
      <c r="AA19" s="80"/>
      <c r="AB19" s="81"/>
      <c r="AC19" s="81"/>
      <c r="AD19" s="89">
        <f>(AC19-AB19)/30</f>
        <v>0</v>
      </c>
      <c r="AE19" s="162"/>
      <c r="AF19" s="162"/>
      <c r="AG19" s="163"/>
    </row>
    <row r="20" spans="2:33" ht="51.75" customHeight="1" x14ac:dyDescent="0.2">
      <c r="B20" s="83">
        <v>3</v>
      </c>
      <c r="C20" s="256"/>
      <c r="D20" s="256"/>
      <c r="E20" s="256"/>
      <c r="F20" s="256"/>
      <c r="G20" s="256"/>
      <c r="H20" s="256"/>
      <c r="I20" s="256"/>
      <c r="J20" s="257"/>
      <c r="K20" s="258"/>
      <c r="L20" s="258"/>
      <c r="M20" s="89">
        <f>(L20-K20)/30</f>
        <v>0</v>
      </c>
      <c r="N20" s="254"/>
      <c r="O20" s="254"/>
      <c r="P20" s="255"/>
      <c r="S20" s="83">
        <v>3</v>
      </c>
      <c r="T20" s="164"/>
      <c r="U20" s="164"/>
      <c r="V20" s="164"/>
      <c r="W20" s="164"/>
      <c r="X20" s="164"/>
      <c r="Y20" s="164"/>
      <c r="Z20" s="164"/>
      <c r="AA20" s="80"/>
      <c r="AB20" s="81"/>
      <c r="AC20" s="81"/>
      <c r="AD20" s="89">
        <f>(AC20-AB20)/30</f>
        <v>0</v>
      </c>
      <c r="AE20" s="162"/>
      <c r="AF20" s="162"/>
      <c r="AG20" s="163"/>
    </row>
    <row r="21" spans="2:33" ht="51.75" customHeight="1" x14ac:dyDescent="0.2">
      <c r="B21" s="83">
        <v>4</v>
      </c>
      <c r="C21" s="256"/>
      <c r="D21" s="256"/>
      <c r="E21" s="256"/>
      <c r="F21" s="256"/>
      <c r="G21" s="256"/>
      <c r="H21" s="256"/>
      <c r="I21" s="256"/>
      <c r="J21" s="257"/>
      <c r="K21" s="258"/>
      <c r="L21" s="258"/>
      <c r="M21" s="89">
        <v>0</v>
      </c>
      <c r="N21" s="254"/>
      <c r="O21" s="254"/>
      <c r="P21" s="255"/>
      <c r="S21" s="83">
        <v>4</v>
      </c>
      <c r="T21" s="164"/>
      <c r="U21" s="164"/>
      <c r="V21" s="164"/>
      <c r="W21" s="164"/>
      <c r="X21" s="164"/>
      <c r="Y21" s="164"/>
      <c r="Z21" s="164"/>
      <c r="AA21" s="80"/>
      <c r="AB21" s="81"/>
      <c r="AC21" s="81"/>
      <c r="AD21" s="89">
        <v>0</v>
      </c>
      <c r="AE21" s="162"/>
      <c r="AF21" s="162"/>
      <c r="AG21" s="163"/>
    </row>
    <row r="22" spans="2:33" ht="51.75" customHeight="1" x14ac:dyDescent="0.2">
      <c r="B22" s="83">
        <v>5</v>
      </c>
      <c r="C22" s="256"/>
      <c r="D22" s="256"/>
      <c r="E22" s="256"/>
      <c r="F22" s="256"/>
      <c r="G22" s="256"/>
      <c r="H22" s="256"/>
      <c r="I22" s="256"/>
      <c r="J22" s="257"/>
      <c r="K22" s="258"/>
      <c r="L22" s="258"/>
      <c r="M22" s="89">
        <f>(L22-K22)/30</f>
        <v>0</v>
      </c>
      <c r="N22" s="254"/>
      <c r="O22" s="254"/>
      <c r="P22" s="255"/>
      <c r="S22" s="83">
        <v>5</v>
      </c>
      <c r="T22" s="164"/>
      <c r="U22" s="164"/>
      <c r="V22" s="164"/>
      <c r="W22" s="164"/>
      <c r="X22" s="164"/>
      <c r="Y22" s="164"/>
      <c r="Z22" s="164"/>
      <c r="AA22" s="80"/>
      <c r="AB22" s="81"/>
      <c r="AC22" s="81"/>
      <c r="AD22" s="89">
        <f>(AC22-AB22)/30</f>
        <v>0</v>
      </c>
      <c r="AE22" s="162"/>
      <c r="AF22" s="162"/>
      <c r="AG22" s="163"/>
    </row>
    <row r="23" spans="2:33" ht="51.75" customHeight="1" x14ac:dyDescent="0.2">
      <c r="B23" s="83">
        <v>6</v>
      </c>
      <c r="C23" s="256"/>
      <c r="D23" s="256"/>
      <c r="E23" s="256"/>
      <c r="F23" s="256"/>
      <c r="G23" s="256"/>
      <c r="H23" s="256"/>
      <c r="I23" s="256"/>
      <c r="J23" s="257"/>
      <c r="K23" s="258"/>
      <c r="L23" s="258"/>
      <c r="M23" s="89">
        <f>(L23-K23)/30</f>
        <v>0</v>
      </c>
      <c r="N23" s="254"/>
      <c r="O23" s="254"/>
      <c r="P23" s="255"/>
      <c r="S23" s="83">
        <v>6</v>
      </c>
      <c r="T23" s="164"/>
      <c r="U23" s="164"/>
      <c r="V23" s="164"/>
      <c r="W23" s="164"/>
      <c r="X23" s="164"/>
      <c r="Y23" s="164"/>
      <c r="Z23" s="164"/>
      <c r="AA23" s="80"/>
      <c r="AB23" s="81"/>
      <c r="AC23" s="81"/>
      <c r="AD23" s="89">
        <f>(AC23-AB23)/30</f>
        <v>0</v>
      </c>
      <c r="AE23" s="162"/>
      <c r="AF23" s="162"/>
      <c r="AG23" s="163"/>
    </row>
    <row r="24" spans="2:33" ht="51.75" customHeight="1" thickBot="1" x14ac:dyDescent="0.25">
      <c r="B24" s="84"/>
      <c r="C24" s="161"/>
      <c r="D24" s="161"/>
      <c r="E24" s="161"/>
      <c r="F24" s="161"/>
      <c r="G24" s="161"/>
      <c r="H24" s="161"/>
      <c r="I24" s="161"/>
      <c r="J24" s="85"/>
      <c r="K24" s="86"/>
      <c r="L24" s="86"/>
      <c r="M24" s="90"/>
      <c r="N24" s="165"/>
      <c r="O24" s="165"/>
      <c r="P24" s="166"/>
      <c r="S24" s="84"/>
      <c r="T24" s="161"/>
      <c r="U24" s="161"/>
      <c r="V24" s="161"/>
      <c r="W24" s="161"/>
      <c r="X24" s="161"/>
      <c r="Y24" s="161"/>
      <c r="Z24" s="161"/>
      <c r="AA24" s="85"/>
      <c r="AB24" s="86"/>
      <c r="AC24" s="86"/>
      <c r="AD24" s="90"/>
      <c r="AE24" s="165"/>
      <c r="AF24" s="165"/>
      <c r="AG24" s="166"/>
    </row>
  </sheetData>
  <sheetProtection algorithmName="SHA-512" hashValue="7dgrl0d1IH+6TA1kS90XVIyNA1gNxJUbGwmifvBzdLag0bfn+bdEqkpNrIuIMlLGpY0uHgCZvJk5Qp+9Kf1OcQ==" saltValue="/n83/xayudmN52R3pYU89Q==" spinCount="100000" sheet="1" objects="1" scenarios="1"/>
  <protectedRanges>
    <protectedRange sqref="C18:L23 N18:P23" name="Intervalo1"/>
  </protectedRanges>
  <mergeCells count="42">
    <mergeCell ref="T24:Z24"/>
    <mergeCell ref="AE24:AG24"/>
    <mergeCell ref="T21:Z21"/>
    <mergeCell ref="AE21:AG21"/>
    <mergeCell ref="T22:Z22"/>
    <mergeCell ref="AE22:AG22"/>
    <mergeCell ref="T23:Z23"/>
    <mergeCell ref="AE23:AG23"/>
    <mergeCell ref="T18:Z18"/>
    <mergeCell ref="AE18:AG18"/>
    <mergeCell ref="T19:Z19"/>
    <mergeCell ref="AE19:AG19"/>
    <mergeCell ref="T20:Z20"/>
    <mergeCell ref="AE20:AG20"/>
    <mergeCell ref="T1:W1"/>
    <mergeCell ref="T2:V2"/>
    <mergeCell ref="T3:V3"/>
    <mergeCell ref="T17:Z17"/>
    <mergeCell ref="AE17:AG17"/>
    <mergeCell ref="S16:AG16"/>
    <mergeCell ref="C24:I24"/>
    <mergeCell ref="N24:P24"/>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s>
  <pageMargins left="0.51181102362204722" right="0.51181102362204722" top="0.78740157480314965" bottom="0.78740157480314965" header="0.31496062992125984" footer="0.31496062992125984"/>
  <pageSetup paperSize="9" scale="7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83EE-6B68-4B0B-9E96-0679C9098D1E}">
  <sheetPr>
    <pageSetUpPr fitToPage="1"/>
  </sheetPr>
  <dimension ref="B1:AG24"/>
  <sheetViews>
    <sheetView topLeftCell="A6" workbookViewId="0">
      <selection activeCell="O9" sqref="O9"/>
    </sheetView>
  </sheetViews>
  <sheetFormatPr defaultRowHeight="12.75" x14ac:dyDescent="0.2"/>
  <cols>
    <col min="1"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6" width="16.42578125" style="51" customWidth="1"/>
    <col min="17" max="18" width="9.140625" style="51" customWidth="1"/>
    <col min="19" max="27" width="9.140625" style="51" hidden="1" customWidth="1"/>
    <col min="28" max="29" width="12.7109375" style="51" hidden="1" customWidth="1"/>
    <col min="30" max="30" width="11.85546875" style="51" hidden="1" customWidth="1"/>
    <col min="31" max="33" width="9.140625" style="51" hidden="1" customWidth="1"/>
    <col min="34" max="41" width="9.140625" style="51" customWidth="1"/>
    <col min="42" max="16384" width="9.140625" style="51"/>
  </cols>
  <sheetData>
    <row r="1" spans="2:33" ht="13.5" thickBot="1" x14ac:dyDescent="0.25">
      <c r="T1" s="158" t="s">
        <v>75</v>
      </c>
      <c r="U1" s="159"/>
      <c r="V1" s="159"/>
      <c r="W1" s="160"/>
    </row>
    <row r="2" spans="2:33" s="60" customFormat="1" ht="26.25" thickBot="1" x14ac:dyDescent="0.25">
      <c r="N2" s="61" t="s">
        <v>43</v>
      </c>
      <c r="O2" s="61" t="s">
        <v>86</v>
      </c>
      <c r="P2" s="39" t="s">
        <v>60</v>
      </c>
      <c r="R2" s="51"/>
      <c r="S2" s="51"/>
      <c r="T2" s="169" t="s">
        <v>83</v>
      </c>
      <c r="U2" s="170"/>
      <c r="V2" s="171"/>
      <c r="W2" s="39" t="s">
        <v>60</v>
      </c>
    </row>
    <row r="3" spans="2:33" ht="47.25" customHeight="1" thickBot="1" x14ac:dyDescent="0.25">
      <c r="B3" s="155" t="s">
        <v>132</v>
      </c>
      <c r="C3" s="156"/>
      <c r="D3" s="156"/>
      <c r="E3" s="156"/>
      <c r="F3" s="156"/>
      <c r="G3" s="156"/>
      <c r="H3" s="156"/>
      <c r="I3" s="156"/>
      <c r="J3" s="156"/>
      <c r="K3" s="156"/>
      <c r="L3" s="156"/>
      <c r="M3" s="157"/>
      <c r="N3" s="62">
        <v>10</v>
      </c>
      <c r="O3" s="75">
        <f>COUNTA(C18:C23)</f>
        <v>0</v>
      </c>
      <c r="P3" s="70">
        <f>O3*N3</f>
        <v>0</v>
      </c>
      <c r="T3" s="172">
        <f>COUNTA(T18:T23)</f>
        <v>0</v>
      </c>
      <c r="U3" s="173"/>
      <c r="V3" s="174"/>
      <c r="W3" s="76">
        <f>T3*N3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51.75" customHeight="1" x14ac:dyDescent="0.2">
      <c r="B6" s="142" t="s">
        <v>133</v>
      </c>
      <c r="C6" s="143"/>
      <c r="D6" s="143"/>
      <c r="E6" s="143"/>
      <c r="F6" s="143"/>
      <c r="G6" s="143"/>
      <c r="H6" s="143"/>
      <c r="I6" s="143"/>
      <c r="J6" s="143"/>
      <c r="K6" s="143"/>
      <c r="L6" s="143"/>
      <c r="M6" s="144"/>
    </row>
    <row r="7" spans="2:33" ht="36.75" customHeight="1" x14ac:dyDescent="0.2">
      <c r="B7" s="142" t="s">
        <v>134</v>
      </c>
      <c r="C7" s="143"/>
      <c r="D7" s="143"/>
      <c r="E7" s="143"/>
      <c r="F7" s="143"/>
      <c r="G7" s="143"/>
      <c r="H7" s="143"/>
      <c r="I7" s="143"/>
      <c r="J7" s="143"/>
      <c r="K7" s="143"/>
      <c r="L7" s="143"/>
      <c r="M7" s="144"/>
    </row>
    <row r="8" spans="2:33" ht="31.5" customHeight="1" x14ac:dyDescent="0.2">
      <c r="B8" s="142" t="s">
        <v>223</v>
      </c>
      <c r="C8" s="143"/>
      <c r="D8" s="143"/>
      <c r="E8" s="143"/>
      <c r="F8" s="143"/>
      <c r="G8" s="143"/>
      <c r="H8" s="143"/>
      <c r="I8" s="143"/>
      <c r="J8" s="143"/>
      <c r="K8" s="143"/>
      <c r="L8" s="143"/>
      <c r="M8" s="144"/>
    </row>
    <row r="9" spans="2:33" ht="37.5" customHeight="1" thickBot="1" x14ac:dyDescent="0.25">
      <c r="B9" s="148" t="s">
        <v>106</v>
      </c>
      <c r="C9" s="149"/>
      <c r="D9" s="149"/>
      <c r="E9" s="149"/>
      <c r="F9" s="149"/>
      <c r="G9" s="149"/>
      <c r="H9" s="149"/>
      <c r="I9" s="149"/>
      <c r="J9" s="149"/>
      <c r="K9" s="149"/>
      <c r="L9" s="149"/>
      <c r="M9" s="150"/>
    </row>
    <row r="11" spans="2:33" x14ac:dyDescent="0.2">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77" t="s">
        <v>64</v>
      </c>
      <c r="C17" s="167" t="s">
        <v>65</v>
      </c>
      <c r="D17" s="167"/>
      <c r="E17" s="167"/>
      <c r="F17" s="167"/>
      <c r="G17" s="167"/>
      <c r="H17" s="167"/>
      <c r="I17" s="167"/>
      <c r="J17" s="78" t="s">
        <v>66</v>
      </c>
      <c r="K17" s="78" t="s">
        <v>67</v>
      </c>
      <c r="L17" s="78" t="s">
        <v>68</v>
      </c>
      <c r="M17" s="78" t="s">
        <v>69</v>
      </c>
      <c r="N17" s="167" t="s">
        <v>46</v>
      </c>
      <c r="O17" s="167"/>
      <c r="P17" s="168"/>
      <c r="S17" s="77" t="s">
        <v>64</v>
      </c>
      <c r="T17" s="167" t="s">
        <v>65</v>
      </c>
      <c r="U17" s="167"/>
      <c r="V17" s="167"/>
      <c r="W17" s="167"/>
      <c r="X17" s="167"/>
      <c r="Y17" s="167"/>
      <c r="Z17" s="167"/>
      <c r="AA17" s="78" t="s">
        <v>66</v>
      </c>
      <c r="AB17" s="78" t="s">
        <v>67</v>
      </c>
      <c r="AC17" s="78" t="s">
        <v>68</v>
      </c>
      <c r="AD17" s="78" t="s">
        <v>69</v>
      </c>
      <c r="AE17" s="167" t="s">
        <v>46</v>
      </c>
      <c r="AF17" s="167"/>
      <c r="AG17" s="168"/>
    </row>
    <row r="18" spans="2:33" ht="51.75" customHeight="1" x14ac:dyDescent="0.2">
      <c r="B18" s="79">
        <v>1</v>
      </c>
      <c r="C18" s="256"/>
      <c r="D18" s="256"/>
      <c r="E18" s="256"/>
      <c r="F18" s="256"/>
      <c r="G18" s="256"/>
      <c r="H18" s="256"/>
      <c r="I18" s="256"/>
      <c r="J18" s="257"/>
      <c r="K18" s="258"/>
      <c r="L18" s="258"/>
      <c r="M18" s="82">
        <f>(L18-K18)/30</f>
        <v>0</v>
      </c>
      <c r="N18" s="254"/>
      <c r="O18" s="254"/>
      <c r="P18" s="255"/>
      <c r="S18" s="79">
        <v>1</v>
      </c>
      <c r="T18" s="164"/>
      <c r="U18" s="164"/>
      <c r="V18" s="164"/>
      <c r="W18" s="164"/>
      <c r="X18" s="164"/>
      <c r="Y18" s="164"/>
      <c r="Z18" s="164"/>
      <c r="AA18" s="80"/>
      <c r="AB18" s="81"/>
      <c r="AC18" s="81"/>
      <c r="AD18" s="82">
        <f>(AC18-AB18)/30</f>
        <v>0</v>
      </c>
      <c r="AE18" s="162"/>
      <c r="AF18" s="162"/>
      <c r="AG18" s="163"/>
    </row>
    <row r="19" spans="2:33" ht="51.75" customHeight="1" x14ac:dyDescent="0.2">
      <c r="B19" s="83">
        <v>2</v>
      </c>
      <c r="C19" s="256"/>
      <c r="D19" s="256"/>
      <c r="E19" s="256"/>
      <c r="F19" s="256"/>
      <c r="G19" s="256"/>
      <c r="H19" s="256"/>
      <c r="I19" s="256"/>
      <c r="J19" s="257"/>
      <c r="K19" s="258"/>
      <c r="L19" s="258"/>
      <c r="M19" s="82">
        <f>(L19-K19)/30</f>
        <v>0</v>
      </c>
      <c r="N19" s="254"/>
      <c r="O19" s="254"/>
      <c r="P19" s="255"/>
      <c r="S19" s="83">
        <v>2</v>
      </c>
      <c r="T19" s="164"/>
      <c r="U19" s="164"/>
      <c r="V19" s="164"/>
      <c r="W19" s="164"/>
      <c r="X19" s="164"/>
      <c r="Y19" s="164"/>
      <c r="Z19" s="164"/>
      <c r="AA19" s="80"/>
      <c r="AB19" s="81"/>
      <c r="AC19" s="81"/>
      <c r="AD19" s="82">
        <f>(AC19-AB19)/30</f>
        <v>0</v>
      </c>
      <c r="AE19" s="162"/>
      <c r="AF19" s="162"/>
      <c r="AG19" s="163"/>
    </row>
    <row r="20" spans="2:33" ht="51.75" customHeight="1" x14ac:dyDescent="0.2">
      <c r="B20" s="83">
        <v>3</v>
      </c>
      <c r="C20" s="256"/>
      <c r="D20" s="256"/>
      <c r="E20" s="256"/>
      <c r="F20" s="256"/>
      <c r="G20" s="256"/>
      <c r="H20" s="256"/>
      <c r="I20" s="256"/>
      <c r="J20" s="257"/>
      <c r="K20" s="258"/>
      <c r="L20" s="258"/>
      <c r="M20" s="82">
        <f>(L20-K20)/30</f>
        <v>0</v>
      </c>
      <c r="N20" s="254"/>
      <c r="O20" s="254"/>
      <c r="P20" s="255"/>
      <c r="S20" s="83">
        <v>3</v>
      </c>
      <c r="T20" s="164"/>
      <c r="U20" s="164"/>
      <c r="V20" s="164"/>
      <c r="W20" s="164"/>
      <c r="X20" s="164"/>
      <c r="Y20" s="164"/>
      <c r="Z20" s="164"/>
      <c r="AA20" s="80"/>
      <c r="AB20" s="81"/>
      <c r="AC20" s="81"/>
      <c r="AD20" s="82">
        <f>(AC20-AB20)/30</f>
        <v>0</v>
      </c>
      <c r="AE20" s="162"/>
      <c r="AF20" s="162"/>
      <c r="AG20" s="163"/>
    </row>
    <row r="21" spans="2:33" ht="51.75" customHeight="1" x14ac:dyDescent="0.2">
      <c r="B21" s="83">
        <v>4</v>
      </c>
      <c r="C21" s="256"/>
      <c r="D21" s="256"/>
      <c r="E21" s="256"/>
      <c r="F21" s="256"/>
      <c r="G21" s="256"/>
      <c r="H21" s="256"/>
      <c r="I21" s="256"/>
      <c r="J21" s="257"/>
      <c r="K21" s="258"/>
      <c r="L21" s="258"/>
      <c r="M21" s="82">
        <v>0</v>
      </c>
      <c r="N21" s="254"/>
      <c r="O21" s="254"/>
      <c r="P21" s="255"/>
      <c r="S21" s="83">
        <v>4</v>
      </c>
      <c r="T21" s="164"/>
      <c r="U21" s="164"/>
      <c r="V21" s="164"/>
      <c r="W21" s="164"/>
      <c r="X21" s="164"/>
      <c r="Y21" s="164"/>
      <c r="Z21" s="164"/>
      <c r="AA21" s="80"/>
      <c r="AB21" s="81"/>
      <c r="AC21" s="81"/>
      <c r="AD21" s="82">
        <v>0</v>
      </c>
      <c r="AE21" s="162"/>
      <c r="AF21" s="162"/>
      <c r="AG21" s="163"/>
    </row>
    <row r="22" spans="2:33" ht="51.75" customHeight="1" x14ac:dyDescent="0.2">
      <c r="B22" s="83">
        <v>5</v>
      </c>
      <c r="C22" s="256"/>
      <c r="D22" s="256"/>
      <c r="E22" s="256"/>
      <c r="F22" s="256"/>
      <c r="G22" s="256"/>
      <c r="H22" s="256"/>
      <c r="I22" s="256"/>
      <c r="J22" s="257"/>
      <c r="K22" s="258"/>
      <c r="L22" s="258"/>
      <c r="M22" s="82">
        <f>(L22-K22)/30</f>
        <v>0</v>
      </c>
      <c r="N22" s="254"/>
      <c r="O22" s="254"/>
      <c r="P22" s="255"/>
      <c r="S22" s="83">
        <v>5</v>
      </c>
      <c r="T22" s="164"/>
      <c r="U22" s="164"/>
      <c r="V22" s="164"/>
      <c r="W22" s="164"/>
      <c r="X22" s="164"/>
      <c r="Y22" s="164"/>
      <c r="Z22" s="164"/>
      <c r="AA22" s="80"/>
      <c r="AB22" s="81"/>
      <c r="AC22" s="81"/>
      <c r="AD22" s="82">
        <f>(AC22-AB22)/30</f>
        <v>0</v>
      </c>
      <c r="AE22" s="162"/>
      <c r="AF22" s="162"/>
      <c r="AG22" s="163"/>
    </row>
    <row r="23" spans="2:33" ht="51.75" customHeight="1" x14ac:dyDescent="0.2">
      <c r="B23" s="83">
        <v>6</v>
      </c>
      <c r="C23" s="256"/>
      <c r="D23" s="256"/>
      <c r="E23" s="256"/>
      <c r="F23" s="256"/>
      <c r="G23" s="256"/>
      <c r="H23" s="256"/>
      <c r="I23" s="256"/>
      <c r="J23" s="257"/>
      <c r="K23" s="258"/>
      <c r="L23" s="258"/>
      <c r="M23" s="82">
        <f>(L23-K23)/30</f>
        <v>0</v>
      </c>
      <c r="N23" s="254"/>
      <c r="O23" s="254"/>
      <c r="P23" s="255"/>
      <c r="S23" s="83">
        <v>6</v>
      </c>
      <c r="T23" s="164"/>
      <c r="U23" s="164"/>
      <c r="V23" s="164"/>
      <c r="W23" s="164"/>
      <c r="X23" s="164"/>
      <c r="Y23" s="164"/>
      <c r="Z23" s="164"/>
      <c r="AA23" s="80"/>
      <c r="AB23" s="81"/>
      <c r="AC23" s="81"/>
      <c r="AD23" s="82">
        <f>(AC23-AB23)/30</f>
        <v>0</v>
      </c>
      <c r="AE23" s="162"/>
      <c r="AF23" s="162"/>
      <c r="AG23" s="163"/>
    </row>
    <row r="24" spans="2:33" ht="51.75" customHeight="1" thickBot="1" x14ac:dyDescent="0.25">
      <c r="B24" s="84"/>
      <c r="C24" s="161"/>
      <c r="D24" s="161"/>
      <c r="E24" s="161"/>
      <c r="F24" s="161"/>
      <c r="G24" s="161"/>
      <c r="H24" s="161"/>
      <c r="I24" s="161"/>
      <c r="J24" s="85"/>
      <c r="K24" s="86"/>
      <c r="L24" s="86"/>
      <c r="M24" s="87"/>
      <c r="N24" s="165"/>
      <c r="O24" s="165"/>
      <c r="P24" s="166"/>
      <c r="S24" s="84"/>
      <c r="T24" s="161"/>
      <c r="U24" s="161"/>
      <c r="V24" s="161"/>
      <c r="W24" s="161"/>
      <c r="X24" s="161"/>
      <c r="Y24" s="161"/>
      <c r="Z24" s="161"/>
      <c r="AA24" s="85"/>
      <c r="AB24" s="86"/>
      <c r="AC24" s="86"/>
      <c r="AD24" s="87"/>
      <c r="AE24" s="165"/>
      <c r="AF24" s="165"/>
      <c r="AG24" s="166"/>
    </row>
  </sheetData>
  <sheetProtection algorithmName="SHA-512" hashValue="LHJ175mijuIPbly3+qARP7PqWT4vVa44pxcPykXgamx8Yp02T6XwML/4IEy30O2pU4VZnNmu+iKKe3GcN/isSA==" saltValue="7M+RFu7PV4vmxMVMIQMgXA==" spinCount="100000" sheet="1" objects="1" scenarios="1"/>
  <protectedRanges>
    <protectedRange sqref="C18:L23 N18:P23" name="Intervalo1"/>
  </protectedRanges>
  <mergeCells count="42">
    <mergeCell ref="T24:Z24"/>
    <mergeCell ref="AE24:AG24"/>
    <mergeCell ref="T21:Z21"/>
    <mergeCell ref="AE21:AG21"/>
    <mergeCell ref="T22:Z22"/>
    <mergeCell ref="AE22:AG22"/>
    <mergeCell ref="T23:Z23"/>
    <mergeCell ref="AE23:AG23"/>
    <mergeCell ref="T18:Z18"/>
    <mergeCell ref="AE18:AG18"/>
    <mergeCell ref="T19:Z19"/>
    <mergeCell ref="AE19:AG19"/>
    <mergeCell ref="T20:Z20"/>
    <mergeCell ref="AE20:AG20"/>
    <mergeCell ref="T1:W1"/>
    <mergeCell ref="T2:V2"/>
    <mergeCell ref="T3:V3"/>
    <mergeCell ref="T17:Z17"/>
    <mergeCell ref="AE17:AG17"/>
    <mergeCell ref="S16:AG16"/>
    <mergeCell ref="C24:I24"/>
    <mergeCell ref="N24:P24"/>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s>
  <pageMargins left="0.51181102362204722" right="0.51181102362204722" top="0.78740157480314965" bottom="0.78740157480314965" header="0.31496062992125984" footer="0.31496062992125984"/>
  <pageSetup paperSize="9" scale="58"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F3A0-16A9-47F8-A032-A90C4EEA9D3F}">
  <sheetPr>
    <pageSetUpPr fitToPage="1"/>
  </sheetPr>
  <dimension ref="B1:AH24"/>
  <sheetViews>
    <sheetView workbookViewId="0">
      <selection activeCell="O7" sqref="O7"/>
    </sheetView>
  </sheetViews>
  <sheetFormatPr defaultRowHeight="12.75" x14ac:dyDescent="0.2"/>
  <cols>
    <col min="1" max="1" width="9.140625" style="51"/>
    <col min="2" max="2" width="9.28515625" style="51" bestFit="1" customWidth="1"/>
    <col min="3" max="9" width="9.140625" style="51"/>
    <col min="10" max="10" width="11.140625" style="51" customWidth="1"/>
    <col min="11" max="11" width="10.85546875" style="51" customWidth="1"/>
    <col min="12" max="12" width="10.5703125" style="51" bestFit="1" customWidth="1"/>
    <col min="13" max="13" width="13.140625" style="51" bestFit="1" customWidth="1"/>
    <col min="14" max="14" width="9.28515625" style="51" bestFit="1" customWidth="1"/>
    <col min="15" max="15" width="22.28515625" style="51" customWidth="1"/>
    <col min="16" max="16" width="9.28515625" style="51" bestFit="1" customWidth="1"/>
    <col min="17" max="28" width="9.140625" style="51" customWidth="1"/>
    <col min="29" max="30" width="12.7109375" style="51" customWidth="1"/>
    <col min="31" max="31" width="11.85546875" style="51" customWidth="1"/>
    <col min="32" max="41" width="9.140625" style="51" customWidth="1"/>
    <col min="42" max="16384" width="9.140625" style="51"/>
  </cols>
  <sheetData>
    <row r="1" spans="2:34" ht="13.5" thickBot="1" x14ac:dyDescent="0.25">
      <c r="U1" s="158" t="s">
        <v>75</v>
      </c>
      <c r="V1" s="159"/>
      <c r="W1" s="159"/>
      <c r="X1" s="160"/>
    </row>
    <row r="2" spans="2:34" s="60" customFormat="1" ht="26.25" thickBot="1" x14ac:dyDescent="0.25">
      <c r="N2" s="61" t="s">
        <v>43</v>
      </c>
      <c r="O2" s="61" t="s">
        <v>87</v>
      </c>
      <c r="P2" s="39" t="s">
        <v>60</v>
      </c>
      <c r="S2" s="51"/>
      <c r="T2" s="51"/>
      <c r="U2" s="169" t="s">
        <v>87</v>
      </c>
      <c r="V2" s="170"/>
      <c r="W2" s="171"/>
      <c r="X2" s="39" t="s">
        <v>60</v>
      </c>
    </row>
    <row r="3" spans="2:34" ht="47.25" customHeight="1" thickBot="1" x14ac:dyDescent="0.25">
      <c r="B3" s="155" t="s">
        <v>200</v>
      </c>
      <c r="C3" s="156"/>
      <c r="D3" s="156"/>
      <c r="E3" s="156"/>
      <c r="F3" s="156"/>
      <c r="G3" s="156"/>
      <c r="H3" s="156"/>
      <c r="I3" s="156"/>
      <c r="J3" s="156"/>
      <c r="K3" s="156"/>
      <c r="L3" s="156"/>
      <c r="M3" s="157"/>
      <c r="N3" s="62">
        <v>2</v>
      </c>
      <c r="O3" s="75">
        <f>COUNTA(C18:C23)</f>
        <v>0</v>
      </c>
      <c r="P3" s="70">
        <f>O3*N3</f>
        <v>0</v>
      </c>
      <c r="U3" s="172">
        <f>COUNTA(U18:U23)</f>
        <v>0</v>
      </c>
      <c r="V3" s="173"/>
      <c r="W3" s="174"/>
      <c r="X3" s="76">
        <f>U3*O3</f>
        <v>0</v>
      </c>
    </row>
    <row r="4" spans="2:34" ht="13.5" thickBot="1" x14ac:dyDescent="0.25"/>
    <row r="5" spans="2:34" ht="13.5" thickBot="1" x14ac:dyDescent="0.25">
      <c r="B5" s="145" t="s">
        <v>101</v>
      </c>
      <c r="C5" s="146"/>
      <c r="D5" s="146"/>
      <c r="E5" s="146"/>
      <c r="F5" s="146"/>
      <c r="G5" s="146"/>
      <c r="H5" s="146"/>
      <c r="I5" s="146"/>
      <c r="J5" s="146"/>
      <c r="K5" s="146"/>
      <c r="L5" s="146"/>
      <c r="M5" s="147"/>
      <c r="O5" s="65"/>
    </row>
    <row r="6" spans="2:34" ht="58.5" customHeight="1" x14ac:dyDescent="0.2">
      <c r="B6" s="142" t="s">
        <v>201</v>
      </c>
      <c r="C6" s="143"/>
      <c r="D6" s="143"/>
      <c r="E6" s="143"/>
      <c r="F6" s="143"/>
      <c r="G6" s="143"/>
      <c r="H6" s="143"/>
      <c r="I6" s="143"/>
      <c r="J6" s="143"/>
      <c r="K6" s="143"/>
      <c r="L6" s="143"/>
      <c r="M6" s="144"/>
    </row>
    <row r="7" spans="2:34" ht="47.25" customHeight="1" x14ac:dyDescent="0.2">
      <c r="B7" s="142" t="s">
        <v>202</v>
      </c>
      <c r="C7" s="143"/>
      <c r="D7" s="143"/>
      <c r="E7" s="143"/>
      <c r="F7" s="143"/>
      <c r="G7" s="143"/>
      <c r="H7" s="143"/>
      <c r="I7" s="143"/>
      <c r="J7" s="143"/>
      <c r="K7" s="143"/>
      <c r="L7" s="143"/>
      <c r="M7" s="144"/>
    </row>
    <row r="8" spans="2:34" ht="31.5" customHeight="1" x14ac:dyDescent="0.2">
      <c r="B8" s="142" t="s">
        <v>224</v>
      </c>
      <c r="C8" s="143"/>
      <c r="D8" s="143"/>
      <c r="E8" s="143"/>
      <c r="F8" s="143"/>
      <c r="G8" s="143"/>
      <c r="H8" s="143"/>
      <c r="I8" s="143"/>
      <c r="J8" s="143"/>
      <c r="K8" s="143"/>
      <c r="L8" s="143"/>
      <c r="M8" s="144"/>
    </row>
    <row r="9" spans="2:34" ht="31.5" customHeight="1" thickBot="1" x14ac:dyDescent="0.25">
      <c r="B9" s="148" t="s">
        <v>106</v>
      </c>
      <c r="C9" s="149"/>
      <c r="D9" s="149"/>
      <c r="E9" s="149"/>
      <c r="F9" s="149"/>
      <c r="G9" s="149"/>
      <c r="H9" s="149"/>
      <c r="I9" s="149"/>
      <c r="J9" s="149"/>
      <c r="K9" s="149"/>
      <c r="L9" s="149"/>
      <c r="M9" s="150"/>
    </row>
    <row r="11" spans="2:34" x14ac:dyDescent="0.2">
      <c r="B11" s="51" t="s">
        <v>49</v>
      </c>
    </row>
    <row r="12" spans="2:34" ht="13.5" thickBot="1" x14ac:dyDescent="0.25">
      <c r="B12" s="55"/>
      <c r="C12" s="51" t="s">
        <v>50</v>
      </c>
    </row>
    <row r="13" spans="2:34" ht="13.5" thickBot="1" x14ac:dyDescent="0.25">
      <c r="B13" s="66"/>
      <c r="C13" s="51" t="s">
        <v>51</v>
      </c>
    </row>
    <row r="14" spans="2:34" ht="13.5" thickBot="1" x14ac:dyDescent="0.25">
      <c r="B14" s="56"/>
      <c r="C14" s="51" t="s">
        <v>52</v>
      </c>
    </row>
    <row r="15" spans="2:34" ht="13.5" thickBot="1" x14ac:dyDescent="0.25"/>
    <row r="16" spans="2:34" ht="13.5" thickBot="1" x14ac:dyDescent="0.25">
      <c r="T16" s="124" t="s">
        <v>75</v>
      </c>
      <c r="U16" s="151"/>
      <c r="V16" s="151"/>
      <c r="W16" s="151"/>
      <c r="X16" s="151"/>
      <c r="Y16" s="151"/>
      <c r="Z16" s="151"/>
      <c r="AA16" s="151"/>
      <c r="AB16" s="151"/>
      <c r="AC16" s="151"/>
      <c r="AD16" s="151"/>
      <c r="AE16" s="151"/>
      <c r="AF16" s="151"/>
      <c r="AG16" s="151"/>
      <c r="AH16" s="125"/>
    </row>
    <row r="17" spans="2:34" ht="13.5" thickBot="1" x14ac:dyDescent="0.25">
      <c r="B17" s="77" t="s">
        <v>64</v>
      </c>
      <c r="C17" s="167" t="s">
        <v>65</v>
      </c>
      <c r="D17" s="167"/>
      <c r="E17" s="167"/>
      <c r="F17" s="167"/>
      <c r="G17" s="167"/>
      <c r="H17" s="167"/>
      <c r="I17" s="167"/>
      <c r="J17" s="78" t="s">
        <v>66</v>
      </c>
      <c r="K17" s="78" t="s">
        <v>67</v>
      </c>
      <c r="L17" s="78" t="s">
        <v>68</v>
      </c>
      <c r="M17" s="78" t="s">
        <v>69</v>
      </c>
      <c r="N17" s="167" t="s">
        <v>46</v>
      </c>
      <c r="O17" s="167"/>
      <c r="P17" s="168"/>
      <c r="T17" s="77" t="s">
        <v>64</v>
      </c>
      <c r="U17" s="167" t="s">
        <v>65</v>
      </c>
      <c r="V17" s="167"/>
      <c r="W17" s="167"/>
      <c r="X17" s="167"/>
      <c r="Y17" s="167"/>
      <c r="Z17" s="167"/>
      <c r="AA17" s="167"/>
      <c r="AB17" s="78" t="s">
        <v>66</v>
      </c>
      <c r="AC17" s="78" t="s">
        <v>67</v>
      </c>
      <c r="AD17" s="78" t="s">
        <v>68</v>
      </c>
      <c r="AE17" s="78" t="s">
        <v>69</v>
      </c>
      <c r="AF17" s="167" t="s">
        <v>46</v>
      </c>
      <c r="AG17" s="167"/>
      <c r="AH17" s="168"/>
    </row>
    <row r="18" spans="2:34" ht="51.75" customHeight="1" x14ac:dyDescent="0.2">
      <c r="B18" s="79">
        <v>1</v>
      </c>
      <c r="C18" s="256"/>
      <c r="D18" s="256"/>
      <c r="E18" s="256"/>
      <c r="F18" s="256"/>
      <c r="G18" s="256"/>
      <c r="H18" s="256"/>
      <c r="I18" s="256"/>
      <c r="J18" s="257"/>
      <c r="K18" s="258"/>
      <c r="L18" s="258"/>
      <c r="M18" s="89">
        <f>(L18-K18)/30</f>
        <v>0</v>
      </c>
      <c r="N18" s="254"/>
      <c r="O18" s="254"/>
      <c r="P18" s="255"/>
      <c r="T18" s="79">
        <v>1</v>
      </c>
      <c r="U18" s="164"/>
      <c r="V18" s="164"/>
      <c r="W18" s="164"/>
      <c r="X18" s="164"/>
      <c r="Y18" s="164"/>
      <c r="Z18" s="164"/>
      <c r="AA18" s="164"/>
      <c r="AB18" s="80"/>
      <c r="AC18" s="81"/>
      <c r="AD18" s="81"/>
      <c r="AE18" s="89">
        <f>(AD18-AC18)/30</f>
        <v>0</v>
      </c>
      <c r="AF18" s="162"/>
      <c r="AG18" s="162"/>
      <c r="AH18" s="163"/>
    </row>
    <row r="19" spans="2:34" ht="51.75" customHeight="1" x14ac:dyDescent="0.2">
      <c r="B19" s="83">
        <v>2</v>
      </c>
      <c r="C19" s="259"/>
      <c r="D19" s="256"/>
      <c r="E19" s="256"/>
      <c r="F19" s="256"/>
      <c r="G19" s="256"/>
      <c r="H19" s="256"/>
      <c r="I19" s="256"/>
      <c r="J19" s="257"/>
      <c r="K19" s="258"/>
      <c r="L19" s="258"/>
      <c r="M19" s="89">
        <f>(L19-K19)/30</f>
        <v>0</v>
      </c>
      <c r="N19" s="254"/>
      <c r="O19" s="254"/>
      <c r="P19" s="255"/>
      <c r="T19" s="83">
        <v>2</v>
      </c>
      <c r="U19" s="164"/>
      <c r="V19" s="164"/>
      <c r="W19" s="164"/>
      <c r="X19" s="164"/>
      <c r="Y19" s="164"/>
      <c r="Z19" s="164"/>
      <c r="AA19" s="164"/>
      <c r="AB19" s="80"/>
      <c r="AC19" s="81"/>
      <c r="AD19" s="81"/>
      <c r="AE19" s="89">
        <f>(AD19-AC19)/30</f>
        <v>0</v>
      </c>
      <c r="AF19" s="162"/>
      <c r="AG19" s="162"/>
      <c r="AH19" s="163"/>
    </row>
    <row r="20" spans="2:34" ht="51.75" customHeight="1" x14ac:dyDescent="0.2">
      <c r="B20" s="83">
        <v>3</v>
      </c>
      <c r="C20" s="256"/>
      <c r="D20" s="256"/>
      <c r="E20" s="256"/>
      <c r="F20" s="256"/>
      <c r="G20" s="256"/>
      <c r="H20" s="256"/>
      <c r="I20" s="256"/>
      <c r="J20" s="257"/>
      <c r="K20" s="258"/>
      <c r="L20" s="258"/>
      <c r="M20" s="89">
        <f>(L20-K20)/30</f>
        <v>0</v>
      </c>
      <c r="N20" s="254"/>
      <c r="O20" s="254"/>
      <c r="P20" s="255"/>
      <c r="T20" s="83">
        <v>3</v>
      </c>
      <c r="U20" s="164"/>
      <c r="V20" s="164"/>
      <c r="W20" s="164"/>
      <c r="X20" s="164"/>
      <c r="Y20" s="164"/>
      <c r="Z20" s="164"/>
      <c r="AA20" s="164"/>
      <c r="AB20" s="80"/>
      <c r="AC20" s="81"/>
      <c r="AD20" s="81"/>
      <c r="AE20" s="89">
        <f>(AD20-AC20)/30</f>
        <v>0</v>
      </c>
      <c r="AF20" s="162"/>
      <c r="AG20" s="162"/>
      <c r="AH20" s="163"/>
    </row>
    <row r="21" spans="2:34" ht="51.75" customHeight="1" x14ac:dyDescent="0.2">
      <c r="B21" s="83">
        <v>4</v>
      </c>
      <c r="C21" s="256"/>
      <c r="D21" s="256"/>
      <c r="E21" s="256"/>
      <c r="F21" s="256"/>
      <c r="G21" s="256"/>
      <c r="H21" s="256"/>
      <c r="I21" s="256"/>
      <c r="J21" s="257"/>
      <c r="K21" s="258"/>
      <c r="L21" s="258"/>
      <c r="M21" s="89">
        <v>0</v>
      </c>
      <c r="N21" s="254"/>
      <c r="O21" s="254"/>
      <c r="P21" s="255"/>
      <c r="T21" s="83">
        <v>4</v>
      </c>
      <c r="U21" s="164"/>
      <c r="V21" s="164"/>
      <c r="W21" s="164"/>
      <c r="X21" s="164"/>
      <c r="Y21" s="164"/>
      <c r="Z21" s="164"/>
      <c r="AA21" s="164"/>
      <c r="AB21" s="80"/>
      <c r="AC21" s="81"/>
      <c r="AD21" s="81"/>
      <c r="AE21" s="89">
        <v>0</v>
      </c>
      <c r="AF21" s="162"/>
      <c r="AG21" s="162"/>
      <c r="AH21" s="163"/>
    </row>
    <row r="22" spans="2:34" ht="51.75" customHeight="1" x14ac:dyDescent="0.2">
      <c r="B22" s="83">
        <v>5</v>
      </c>
      <c r="C22" s="256"/>
      <c r="D22" s="256"/>
      <c r="E22" s="256"/>
      <c r="F22" s="256"/>
      <c r="G22" s="256"/>
      <c r="H22" s="256"/>
      <c r="I22" s="256"/>
      <c r="J22" s="257"/>
      <c r="K22" s="258"/>
      <c r="L22" s="258"/>
      <c r="M22" s="89">
        <f>(L22-K22)/30</f>
        <v>0</v>
      </c>
      <c r="N22" s="254"/>
      <c r="O22" s="254"/>
      <c r="P22" s="255"/>
      <c r="T22" s="83">
        <v>5</v>
      </c>
      <c r="U22" s="164"/>
      <c r="V22" s="164"/>
      <c r="W22" s="164"/>
      <c r="X22" s="164"/>
      <c r="Y22" s="164"/>
      <c r="Z22" s="164"/>
      <c r="AA22" s="164"/>
      <c r="AB22" s="80"/>
      <c r="AC22" s="81"/>
      <c r="AD22" s="81"/>
      <c r="AE22" s="89">
        <f>(AD22-AC22)/30</f>
        <v>0</v>
      </c>
      <c r="AF22" s="162"/>
      <c r="AG22" s="162"/>
      <c r="AH22" s="163"/>
    </row>
    <row r="23" spans="2:34" ht="51.75" customHeight="1" x14ac:dyDescent="0.2">
      <c r="B23" s="83">
        <v>6</v>
      </c>
      <c r="C23" s="256"/>
      <c r="D23" s="256"/>
      <c r="E23" s="256"/>
      <c r="F23" s="256"/>
      <c r="G23" s="256"/>
      <c r="H23" s="256"/>
      <c r="I23" s="256"/>
      <c r="J23" s="257"/>
      <c r="K23" s="258"/>
      <c r="L23" s="258"/>
      <c r="M23" s="89">
        <f>(L23-K23)/30</f>
        <v>0</v>
      </c>
      <c r="N23" s="254"/>
      <c r="O23" s="254"/>
      <c r="P23" s="255"/>
      <c r="T23" s="83">
        <v>6</v>
      </c>
      <c r="U23" s="164"/>
      <c r="V23" s="164"/>
      <c r="W23" s="164"/>
      <c r="X23" s="164"/>
      <c r="Y23" s="164"/>
      <c r="Z23" s="164"/>
      <c r="AA23" s="164"/>
      <c r="AB23" s="80"/>
      <c r="AC23" s="81"/>
      <c r="AD23" s="81"/>
      <c r="AE23" s="89">
        <f>(AD23-AC23)/30</f>
        <v>0</v>
      </c>
      <c r="AF23" s="162"/>
      <c r="AG23" s="162"/>
      <c r="AH23" s="163"/>
    </row>
    <row r="24" spans="2:34" ht="51.75" customHeight="1" thickBot="1" x14ac:dyDescent="0.25">
      <c r="B24" s="84"/>
      <c r="C24" s="161"/>
      <c r="D24" s="161"/>
      <c r="E24" s="161"/>
      <c r="F24" s="161"/>
      <c r="G24" s="161"/>
      <c r="H24" s="161"/>
      <c r="I24" s="161"/>
      <c r="J24" s="85"/>
      <c r="K24" s="86"/>
      <c r="L24" s="86"/>
      <c r="M24" s="90"/>
      <c r="N24" s="165"/>
      <c r="O24" s="165"/>
      <c r="P24" s="166"/>
      <c r="T24" s="84"/>
      <c r="U24" s="161"/>
      <c r="V24" s="161"/>
      <c r="W24" s="161"/>
      <c r="X24" s="161"/>
      <c r="Y24" s="161"/>
      <c r="Z24" s="161"/>
      <c r="AA24" s="161"/>
      <c r="AB24" s="85"/>
      <c r="AC24" s="86"/>
      <c r="AD24" s="86"/>
      <c r="AE24" s="90"/>
      <c r="AF24" s="165"/>
      <c r="AG24" s="165"/>
      <c r="AH24" s="166"/>
    </row>
  </sheetData>
  <sheetProtection algorithmName="SHA-512" hashValue="RStgtnRfg4DCChn4x/2kFsJzVZpvJefv4xM1pIy6xKLCxoqq9XZKwtXLOpV5JY30MeNa98bJ2tcybfnfO7geeQ==" saltValue="c5Kf5ZxQWOuj6SdZB0zGDA==" spinCount="100000" sheet="1" objects="1" scenarios="1"/>
  <protectedRanges>
    <protectedRange sqref="C18:L23 N18:P23" name="Intervalo1"/>
  </protectedRanges>
  <mergeCells count="42">
    <mergeCell ref="U24:AA24"/>
    <mergeCell ref="AF24:AH24"/>
    <mergeCell ref="U21:AA21"/>
    <mergeCell ref="AF21:AH21"/>
    <mergeCell ref="U22:AA22"/>
    <mergeCell ref="AF22:AH22"/>
    <mergeCell ref="U23:AA23"/>
    <mergeCell ref="AF23:AH23"/>
    <mergeCell ref="U18:AA18"/>
    <mergeCell ref="AF18:AH18"/>
    <mergeCell ref="U19:AA19"/>
    <mergeCell ref="AF19:AH19"/>
    <mergeCell ref="U20:AA20"/>
    <mergeCell ref="AF20:AH20"/>
    <mergeCell ref="U1:X1"/>
    <mergeCell ref="U2:W2"/>
    <mergeCell ref="U3:W3"/>
    <mergeCell ref="U17:AA17"/>
    <mergeCell ref="AF17:AH17"/>
    <mergeCell ref="T16:AH16"/>
    <mergeCell ref="C24:I24"/>
    <mergeCell ref="N24:P24"/>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s>
  <pageMargins left="0.51181102362204722" right="0.51181102362204722" top="0.78740157480314965" bottom="0.78740157480314965" header="0.31496062992125984" footer="0.31496062992125984"/>
  <pageSetup paperSize="9" scale="7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9CE8-8F53-4114-9413-9614C487B2E5}">
  <sheetPr>
    <pageSetUpPr fitToPage="1"/>
  </sheetPr>
  <dimension ref="B1:AF30"/>
  <sheetViews>
    <sheetView workbookViewId="0">
      <selection activeCell="B9" sqref="B9:M9"/>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6" width="9.140625" style="51"/>
    <col min="17" max="18" width="9.140625" style="51" customWidth="1"/>
    <col min="19" max="19" width="9.140625" style="51" hidden="1" customWidth="1"/>
    <col min="20" max="20" width="15.140625" style="51" hidden="1" customWidth="1"/>
    <col min="21" max="27" width="9.140625" style="51" hidden="1" customWidth="1"/>
    <col min="28" max="29" width="10.7109375" style="51" hidden="1" customWidth="1"/>
    <col min="30" max="32" width="9.140625" style="51" hidden="1" customWidth="1"/>
    <col min="33" max="33" width="9.140625" style="51" customWidth="1"/>
    <col min="34" max="16384" width="9.140625" style="51"/>
  </cols>
  <sheetData>
    <row r="1" spans="2:22" ht="13.5" thickBot="1" x14ac:dyDescent="0.25">
      <c r="T1" s="124" t="s">
        <v>75</v>
      </c>
      <c r="U1" s="151"/>
      <c r="V1" s="125"/>
    </row>
    <row r="2" spans="2:22" s="60" customFormat="1" ht="26.25" thickBot="1" x14ac:dyDescent="0.3">
      <c r="N2" s="61" t="s">
        <v>43</v>
      </c>
      <c r="O2" s="61" t="s">
        <v>88</v>
      </c>
      <c r="P2" s="39" t="s">
        <v>60</v>
      </c>
      <c r="T2" s="169" t="s">
        <v>88</v>
      </c>
      <c r="U2" s="171"/>
      <c r="V2" s="39" t="s">
        <v>60</v>
      </c>
    </row>
    <row r="3" spans="2:22" ht="47.25" customHeight="1" thickBot="1" x14ac:dyDescent="0.25">
      <c r="B3" s="155" t="s">
        <v>139</v>
      </c>
      <c r="C3" s="156"/>
      <c r="D3" s="156"/>
      <c r="E3" s="156"/>
      <c r="F3" s="156"/>
      <c r="G3" s="156"/>
      <c r="H3" s="156"/>
      <c r="I3" s="156"/>
      <c r="J3" s="156"/>
      <c r="K3" s="156"/>
      <c r="L3" s="156"/>
      <c r="M3" s="157"/>
      <c r="N3" s="62">
        <v>10</v>
      </c>
      <c r="O3" s="92">
        <f>COUNTA(D19:D29)</f>
        <v>0</v>
      </c>
      <c r="P3" s="70">
        <f>O3*N3</f>
        <v>0</v>
      </c>
      <c r="T3" s="189">
        <f>COUNTA(U19:U29)</f>
        <v>0</v>
      </c>
      <c r="U3" s="190"/>
      <c r="V3" s="70">
        <f>T3*N3</f>
        <v>0</v>
      </c>
    </row>
    <row r="4" spans="2:22" ht="13.5" thickBot="1" x14ac:dyDescent="0.25"/>
    <row r="5" spans="2:22" ht="13.5" thickBot="1" x14ac:dyDescent="0.25">
      <c r="B5" s="145" t="s">
        <v>101</v>
      </c>
      <c r="C5" s="146"/>
      <c r="D5" s="146"/>
      <c r="E5" s="146"/>
      <c r="F5" s="146"/>
      <c r="G5" s="146"/>
      <c r="H5" s="146"/>
      <c r="I5" s="146"/>
      <c r="J5" s="146"/>
      <c r="K5" s="146"/>
      <c r="L5" s="146"/>
      <c r="M5" s="147"/>
      <c r="O5" s="65"/>
    </row>
    <row r="6" spans="2:22" ht="50.25" customHeight="1" x14ac:dyDescent="0.2">
      <c r="B6" s="142" t="s">
        <v>138</v>
      </c>
      <c r="C6" s="143"/>
      <c r="D6" s="143"/>
      <c r="E6" s="143"/>
      <c r="F6" s="143"/>
      <c r="G6" s="143"/>
      <c r="H6" s="143"/>
      <c r="I6" s="143"/>
      <c r="J6" s="143"/>
      <c r="K6" s="143"/>
      <c r="L6" s="143"/>
      <c r="M6" s="144"/>
    </row>
    <row r="7" spans="2:22" ht="36.75" customHeight="1" x14ac:dyDescent="0.2">
      <c r="B7" s="142" t="s">
        <v>136</v>
      </c>
      <c r="C7" s="143"/>
      <c r="D7" s="143"/>
      <c r="E7" s="143"/>
      <c r="F7" s="143"/>
      <c r="G7" s="143"/>
      <c r="H7" s="143"/>
      <c r="I7" s="143"/>
      <c r="J7" s="143"/>
      <c r="K7" s="143"/>
      <c r="L7" s="143"/>
      <c r="M7" s="144"/>
    </row>
    <row r="8" spans="2:22" ht="36.75" customHeight="1" x14ac:dyDescent="0.2">
      <c r="B8" s="142" t="s">
        <v>137</v>
      </c>
      <c r="C8" s="143"/>
      <c r="D8" s="143"/>
      <c r="E8" s="143"/>
      <c r="F8" s="143"/>
      <c r="G8" s="143"/>
      <c r="H8" s="143"/>
      <c r="I8" s="143"/>
      <c r="J8" s="143"/>
      <c r="K8" s="143"/>
      <c r="L8" s="143"/>
      <c r="M8" s="144"/>
    </row>
    <row r="9" spans="2:22" ht="31.5" customHeight="1" x14ac:dyDescent="0.2">
      <c r="B9" s="142" t="s">
        <v>226</v>
      </c>
      <c r="C9" s="143"/>
      <c r="D9" s="143"/>
      <c r="E9" s="143"/>
      <c r="F9" s="143"/>
      <c r="G9" s="143"/>
      <c r="H9" s="143"/>
      <c r="I9" s="143"/>
      <c r="J9" s="143"/>
      <c r="K9" s="143"/>
      <c r="L9" s="143"/>
      <c r="M9" s="144"/>
    </row>
    <row r="10" spans="2:22" ht="31.5" customHeight="1" thickBot="1" x14ac:dyDescent="0.25">
      <c r="B10" s="148" t="s">
        <v>106</v>
      </c>
      <c r="C10" s="149"/>
      <c r="D10" s="149"/>
      <c r="E10" s="149"/>
      <c r="F10" s="149"/>
      <c r="G10" s="149"/>
      <c r="H10" s="149"/>
      <c r="I10" s="149"/>
      <c r="J10" s="149"/>
      <c r="K10" s="149"/>
      <c r="L10" s="149"/>
      <c r="M10" s="150"/>
    </row>
    <row r="12" spans="2:22" ht="13.5" thickBot="1" x14ac:dyDescent="0.25">
      <c r="B12" s="51" t="s">
        <v>49</v>
      </c>
    </row>
    <row r="13" spans="2:22" ht="13.5" thickBot="1" x14ac:dyDescent="0.25">
      <c r="B13" s="55"/>
      <c r="C13" s="51" t="s">
        <v>50</v>
      </c>
    </row>
    <row r="14" spans="2:22" ht="13.5" thickBot="1" x14ac:dyDescent="0.25">
      <c r="B14" s="66"/>
      <c r="C14" s="51" t="s">
        <v>51</v>
      </c>
    </row>
    <row r="15" spans="2:22" ht="13.5" thickBot="1" x14ac:dyDescent="0.25">
      <c r="B15" s="56"/>
      <c r="C15" s="51" t="s">
        <v>52</v>
      </c>
    </row>
    <row r="16" spans="2:22" ht="13.5" thickBot="1" x14ac:dyDescent="0.25"/>
    <row r="17" spans="2:32" ht="13.5" thickBot="1" x14ac:dyDescent="0.25">
      <c r="S17" s="124" t="s">
        <v>75</v>
      </c>
      <c r="T17" s="151"/>
      <c r="U17" s="151"/>
      <c r="V17" s="151"/>
      <c r="W17" s="151"/>
      <c r="X17" s="151"/>
      <c r="Y17" s="151"/>
      <c r="Z17" s="151"/>
      <c r="AA17" s="151"/>
      <c r="AB17" s="151"/>
      <c r="AC17" s="151"/>
      <c r="AD17" s="151"/>
      <c r="AE17" s="151"/>
      <c r="AF17" s="125"/>
    </row>
    <row r="18" spans="2:32" ht="13.5" thickBot="1" x14ac:dyDescent="0.25">
      <c r="B18" s="77" t="s">
        <v>64</v>
      </c>
      <c r="C18" s="93" t="s">
        <v>71</v>
      </c>
      <c r="D18" s="183" t="s">
        <v>225</v>
      </c>
      <c r="E18" s="184"/>
      <c r="F18" s="184"/>
      <c r="G18" s="184"/>
      <c r="H18" s="184"/>
      <c r="I18" s="185"/>
      <c r="J18" s="78" t="s">
        <v>66</v>
      </c>
      <c r="K18" s="78" t="s">
        <v>67</v>
      </c>
      <c r="L18" s="78" t="s">
        <v>68</v>
      </c>
      <c r="M18" s="167" t="s">
        <v>46</v>
      </c>
      <c r="N18" s="167"/>
      <c r="O18" s="168"/>
      <c r="S18" s="77" t="s">
        <v>64</v>
      </c>
      <c r="T18" s="93" t="s">
        <v>71</v>
      </c>
      <c r="U18" s="183" t="s">
        <v>70</v>
      </c>
      <c r="V18" s="184"/>
      <c r="W18" s="184"/>
      <c r="X18" s="184"/>
      <c r="Y18" s="184"/>
      <c r="Z18" s="185"/>
      <c r="AA18" s="78" t="s">
        <v>66</v>
      </c>
      <c r="AB18" s="78" t="s">
        <v>67</v>
      </c>
      <c r="AC18" s="78" t="s">
        <v>68</v>
      </c>
      <c r="AD18" s="167" t="s">
        <v>46</v>
      </c>
      <c r="AE18" s="167"/>
      <c r="AF18" s="168"/>
    </row>
    <row r="19" spans="2:32" ht="15" customHeight="1" x14ac:dyDescent="0.2">
      <c r="B19" s="79">
        <v>1</v>
      </c>
      <c r="C19" s="260"/>
      <c r="D19" s="261"/>
      <c r="E19" s="262"/>
      <c r="F19" s="262"/>
      <c r="G19" s="262"/>
      <c r="H19" s="262"/>
      <c r="I19" s="263"/>
      <c r="J19" s="257"/>
      <c r="K19" s="258"/>
      <c r="L19" s="258"/>
      <c r="M19" s="264"/>
      <c r="N19" s="264"/>
      <c r="O19" s="265"/>
      <c r="S19" s="79">
        <v>1</v>
      </c>
      <c r="T19" s="91"/>
      <c r="U19" s="186"/>
      <c r="V19" s="187"/>
      <c r="W19" s="187"/>
      <c r="X19" s="187"/>
      <c r="Y19" s="187"/>
      <c r="Z19" s="188"/>
      <c r="AA19" s="80"/>
      <c r="AB19" s="81"/>
      <c r="AC19" s="81"/>
      <c r="AD19" s="178"/>
      <c r="AE19" s="178"/>
      <c r="AF19" s="179"/>
    </row>
    <row r="20" spans="2:32" ht="15" customHeight="1" x14ac:dyDescent="0.2">
      <c r="B20" s="83">
        <v>2</v>
      </c>
      <c r="C20" s="260"/>
      <c r="D20" s="266"/>
      <c r="E20" s="267"/>
      <c r="F20" s="267"/>
      <c r="G20" s="267"/>
      <c r="H20" s="267"/>
      <c r="I20" s="268"/>
      <c r="J20" s="257"/>
      <c r="K20" s="258"/>
      <c r="L20" s="258"/>
      <c r="M20" s="264"/>
      <c r="N20" s="264"/>
      <c r="O20" s="265"/>
      <c r="S20" s="83">
        <v>2</v>
      </c>
      <c r="T20" s="91"/>
      <c r="U20" s="180"/>
      <c r="V20" s="181"/>
      <c r="W20" s="181"/>
      <c r="X20" s="181"/>
      <c r="Y20" s="181"/>
      <c r="Z20" s="182"/>
      <c r="AA20" s="80"/>
      <c r="AB20" s="81"/>
      <c r="AC20" s="81"/>
      <c r="AD20" s="178"/>
      <c r="AE20" s="178"/>
      <c r="AF20" s="179"/>
    </row>
    <row r="21" spans="2:32" ht="15" customHeight="1" x14ac:dyDescent="0.2">
      <c r="B21" s="83">
        <v>3</v>
      </c>
      <c r="C21" s="260"/>
      <c r="D21" s="266"/>
      <c r="E21" s="267"/>
      <c r="F21" s="267"/>
      <c r="G21" s="267"/>
      <c r="H21" s="267"/>
      <c r="I21" s="268"/>
      <c r="J21" s="257"/>
      <c r="K21" s="258"/>
      <c r="L21" s="258"/>
      <c r="M21" s="264"/>
      <c r="N21" s="264"/>
      <c r="O21" s="265"/>
      <c r="S21" s="83">
        <v>3</v>
      </c>
      <c r="T21" s="91"/>
      <c r="U21" s="180"/>
      <c r="V21" s="181"/>
      <c r="W21" s="181"/>
      <c r="X21" s="181"/>
      <c r="Y21" s="181"/>
      <c r="Z21" s="182"/>
      <c r="AA21" s="80"/>
      <c r="AB21" s="81"/>
      <c r="AC21" s="81"/>
      <c r="AD21" s="178"/>
      <c r="AE21" s="178"/>
      <c r="AF21" s="179"/>
    </row>
    <row r="22" spans="2:32" ht="15" customHeight="1" x14ac:dyDescent="0.2">
      <c r="B22" s="83">
        <v>4</v>
      </c>
      <c r="C22" s="260"/>
      <c r="D22" s="266"/>
      <c r="E22" s="267"/>
      <c r="F22" s="267"/>
      <c r="G22" s="267"/>
      <c r="H22" s="267"/>
      <c r="I22" s="268"/>
      <c r="J22" s="257"/>
      <c r="K22" s="258"/>
      <c r="L22" s="258"/>
      <c r="M22" s="264"/>
      <c r="N22" s="264"/>
      <c r="O22" s="265"/>
      <c r="S22" s="83">
        <v>4</v>
      </c>
      <c r="T22" s="91"/>
      <c r="U22" s="180"/>
      <c r="V22" s="181"/>
      <c r="W22" s="181"/>
      <c r="X22" s="181"/>
      <c r="Y22" s="181"/>
      <c r="Z22" s="182"/>
      <c r="AA22" s="80"/>
      <c r="AB22" s="81"/>
      <c r="AC22" s="81"/>
      <c r="AD22" s="178"/>
      <c r="AE22" s="178"/>
      <c r="AF22" s="179"/>
    </row>
    <row r="23" spans="2:32" x14ac:dyDescent="0.2">
      <c r="B23" s="83">
        <v>5</v>
      </c>
      <c r="C23" s="260"/>
      <c r="D23" s="266"/>
      <c r="E23" s="267"/>
      <c r="F23" s="267"/>
      <c r="G23" s="267"/>
      <c r="H23" s="267"/>
      <c r="I23" s="268"/>
      <c r="J23" s="257"/>
      <c r="K23" s="258"/>
      <c r="L23" s="258"/>
      <c r="M23" s="264"/>
      <c r="N23" s="264"/>
      <c r="O23" s="265"/>
      <c r="S23" s="83">
        <v>5</v>
      </c>
      <c r="T23" s="91"/>
      <c r="U23" s="180"/>
      <c r="V23" s="181"/>
      <c r="W23" s="181"/>
      <c r="X23" s="181"/>
      <c r="Y23" s="181"/>
      <c r="Z23" s="182"/>
      <c r="AA23" s="80"/>
      <c r="AB23" s="81"/>
      <c r="AC23" s="81"/>
      <c r="AD23" s="178"/>
      <c r="AE23" s="178"/>
      <c r="AF23" s="179"/>
    </row>
    <row r="24" spans="2:32" x14ac:dyDescent="0.2">
      <c r="B24" s="83">
        <v>6</v>
      </c>
      <c r="C24" s="260"/>
      <c r="D24" s="266"/>
      <c r="E24" s="267"/>
      <c r="F24" s="267"/>
      <c r="G24" s="267"/>
      <c r="H24" s="267"/>
      <c r="I24" s="268"/>
      <c r="J24" s="257"/>
      <c r="K24" s="258"/>
      <c r="L24" s="258"/>
      <c r="M24" s="264"/>
      <c r="N24" s="264"/>
      <c r="O24" s="265"/>
      <c r="S24" s="83">
        <v>6</v>
      </c>
      <c r="T24" s="91"/>
      <c r="U24" s="180"/>
      <c r="V24" s="181"/>
      <c r="W24" s="181"/>
      <c r="X24" s="181"/>
      <c r="Y24" s="181"/>
      <c r="Z24" s="182"/>
      <c r="AA24" s="80"/>
      <c r="AB24" s="81"/>
      <c r="AC24" s="81"/>
      <c r="AD24" s="178"/>
      <c r="AE24" s="178"/>
      <c r="AF24" s="179"/>
    </row>
    <row r="25" spans="2:32" x14ac:dyDescent="0.2">
      <c r="B25" s="83">
        <v>7</v>
      </c>
      <c r="C25" s="260"/>
      <c r="D25" s="266"/>
      <c r="E25" s="267"/>
      <c r="F25" s="267"/>
      <c r="G25" s="267"/>
      <c r="H25" s="267"/>
      <c r="I25" s="268"/>
      <c r="J25" s="257"/>
      <c r="K25" s="258"/>
      <c r="L25" s="258"/>
      <c r="M25" s="264"/>
      <c r="N25" s="264"/>
      <c r="O25" s="265"/>
      <c r="S25" s="83">
        <v>7</v>
      </c>
      <c r="T25" s="91"/>
      <c r="U25" s="180"/>
      <c r="V25" s="181"/>
      <c r="W25" s="181"/>
      <c r="X25" s="181"/>
      <c r="Y25" s="181"/>
      <c r="Z25" s="182"/>
      <c r="AA25" s="80"/>
      <c r="AB25" s="81"/>
      <c r="AC25" s="81"/>
      <c r="AD25" s="178"/>
      <c r="AE25" s="178"/>
      <c r="AF25" s="179"/>
    </row>
    <row r="26" spans="2:32" x14ac:dyDescent="0.2">
      <c r="B26" s="83">
        <v>8</v>
      </c>
      <c r="C26" s="260"/>
      <c r="D26" s="266"/>
      <c r="E26" s="267"/>
      <c r="F26" s="267"/>
      <c r="G26" s="267"/>
      <c r="H26" s="267"/>
      <c r="I26" s="268"/>
      <c r="J26" s="257"/>
      <c r="K26" s="258"/>
      <c r="L26" s="258"/>
      <c r="M26" s="264"/>
      <c r="N26" s="264"/>
      <c r="O26" s="265"/>
      <c r="S26" s="83">
        <v>8</v>
      </c>
      <c r="T26" s="91"/>
      <c r="U26" s="180"/>
      <c r="V26" s="181"/>
      <c r="W26" s="181"/>
      <c r="X26" s="181"/>
      <c r="Y26" s="181"/>
      <c r="Z26" s="182"/>
      <c r="AA26" s="80"/>
      <c r="AB26" s="81"/>
      <c r="AC26" s="81"/>
      <c r="AD26" s="178"/>
      <c r="AE26" s="178"/>
      <c r="AF26" s="179"/>
    </row>
    <row r="27" spans="2:32" x14ac:dyDescent="0.2">
      <c r="B27" s="83">
        <v>9</v>
      </c>
      <c r="C27" s="260"/>
      <c r="D27" s="266"/>
      <c r="E27" s="267"/>
      <c r="F27" s="267"/>
      <c r="G27" s="267"/>
      <c r="H27" s="267"/>
      <c r="I27" s="268"/>
      <c r="J27" s="257"/>
      <c r="K27" s="258"/>
      <c r="L27" s="258"/>
      <c r="M27" s="264"/>
      <c r="N27" s="264"/>
      <c r="O27" s="265"/>
      <c r="S27" s="83">
        <v>9</v>
      </c>
      <c r="T27" s="91"/>
      <c r="U27" s="180"/>
      <c r="V27" s="181"/>
      <c r="W27" s="181"/>
      <c r="X27" s="181"/>
      <c r="Y27" s="181"/>
      <c r="Z27" s="182"/>
      <c r="AA27" s="80"/>
      <c r="AB27" s="81"/>
      <c r="AC27" s="81"/>
      <c r="AD27" s="178"/>
      <c r="AE27" s="178"/>
      <c r="AF27" s="179"/>
    </row>
    <row r="28" spans="2:32" x14ac:dyDescent="0.2">
      <c r="B28" s="83">
        <v>10</v>
      </c>
      <c r="C28" s="260"/>
      <c r="D28" s="266"/>
      <c r="E28" s="267"/>
      <c r="F28" s="267"/>
      <c r="G28" s="267"/>
      <c r="H28" s="267"/>
      <c r="I28" s="268"/>
      <c r="J28" s="257"/>
      <c r="K28" s="258"/>
      <c r="L28" s="258"/>
      <c r="M28" s="264"/>
      <c r="N28" s="264"/>
      <c r="O28" s="265"/>
      <c r="S28" s="83">
        <v>10</v>
      </c>
      <c r="T28" s="91"/>
      <c r="U28" s="180"/>
      <c r="V28" s="181"/>
      <c r="W28" s="181"/>
      <c r="X28" s="181"/>
      <c r="Y28" s="181"/>
      <c r="Z28" s="182"/>
      <c r="AA28" s="80"/>
      <c r="AB28" s="81"/>
      <c r="AC28" s="81"/>
      <c r="AD28" s="178"/>
      <c r="AE28" s="178"/>
      <c r="AF28" s="179"/>
    </row>
    <row r="29" spans="2:32" x14ac:dyDescent="0.2">
      <c r="B29" s="83">
        <v>11</v>
      </c>
      <c r="C29" s="260"/>
      <c r="D29" s="266"/>
      <c r="E29" s="267"/>
      <c r="F29" s="267"/>
      <c r="G29" s="267"/>
      <c r="H29" s="267"/>
      <c r="I29" s="268"/>
      <c r="J29" s="257"/>
      <c r="K29" s="258"/>
      <c r="L29" s="258"/>
      <c r="M29" s="264"/>
      <c r="N29" s="264"/>
      <c r="O29" s="265"/>
      <c r="S29" s="83">
        <v>11</v>
      </c>
      <c r="T29" s="91"/>
      <c r="U29" s="180"/>
      <c r="V29" s="181"/>
      <c r="W29" s="181"/>
      <c r="X29" s="181"/>
      <c r="Y29" s="181"/>
      <c r="Z29" s="182"/>
      <c r="AA29" s="80"/>
      <c r="AB29" s="81"/>
      <c r="AC29" s="81"/>
      <c r="AD29" s="178"/>
      <c r="AE29" s="178"/>
      <c r="AF29" s="179"/>
    </row>
    <row r="30" spans="2:32" ht="13.5" thickBot="1" x14ac:dyDescent="0.25">
      <c r="B30" s="84"/>
      <c r="C30" s="161"/>
      <c r="D30" s="161"/>
      <c r="E30" s="161"/>
      <c r="F30" s="161"/>
      <c r="G30" s="161"/>
      <c r="H30" s="161"/>
      <c r="I30" s="161"/>
      <c r="J30" s="85"/>
      <c r="K30" s="86"/>
      <c r="L30" s="86"/>
      <c r="M30" s="165"/>
      <c r="N30" s="165"/>
      <c r="O30" s="166"/>
      <c r="S30" s="84"/>
      <c r="T30" s="161"/>
      <c r="U30" s="161"/>
      <c r="V30" s="161"/>
      <c r="W30" s="161"/>
      <c r="X30" s="161"/>
      <c r="Y30" s="161"/>
      <c r="Z30" s="161"/>
      <c r="AA30" s="85"/>
      <c r="AB30" s="86"/>
      <c r="AC30" s="86"/>
      <c r="AD30" s="165"/>
      <c r="AE30" s="165"/>
      <c r="AF30" s="166"/>
    </row>
  </sheetData>
  <sheetProtection algorithmName="SHA-512" hashValue="TeDqsPUqMMe8gMt9T/lk9V6FRdaUxPrHX0VOe/LyD+5kDDoTtw+0n6QeZIkaMdQc+/GN8WGDteETCT64cMfXIQ==" saltValue="f04530Efe3/SmNOZKfPnWQ==" spinCount="100000" sheet="1" objects="1" scenarios="1"/>
  <protectedRanges>
    <protectedRange sqref="C19:O29" name="Intervalo1"/>
  </protectedRanges>
  <mergeCells count="63">
    <mergeCell ref="T30:Z30"/>
    <mergeCell ref="AD30:AF30"/>
    <mergeCell ref="T2:U2"/>
    <mergeCell ref="T3:U3"/>
    <mergeCell ref="T1:V1"/>
    <mergeCell ref="U27:Z27"/>
    <mergeCell ref="AD27:AF27"/>
    <mergeCell ref="U28:Z28"/>
    <mergeCell ref="AD28:AF28"/>
    <mergeCell ref="U29:Z29"/>
    <mergeCell ref="AD29:AF29"/>
    <mergeCell ref="U24:Z24"/>
    <mergeCell ref="AD24:AF24"/>
    <mergeCell ref="U25:Z25"/>
    <mergeCell ref="AD25:AF25"/>
    <mergeCell ref="U26:Z26"/>
    <mergeCell ref="AD26:AF26"/>
    <mergeCell ref="U21:Z21"/>
    <mergeCell ref="AD21:AF21"/>
    <mergeCell ref="U22:Z22"/>
    <mergeCell ref="AD22:AF22"/>
    <mergeCell ref="U23:Z23"/>
    <mergeCell ref="AD23:AF23"/>
    <mergeCell ref="U18:Z18"/>
    <mergeCell ref="AD18:AF18"/>
    <mergeCell ref="U19:Z19"/>
    <mergeCell ref="AD19:AF19"/>
    <mergeCell ref="U20:Z20"/>
    <mergeCell ref="AD20:AF20"/>
    <mergeCell ref="D18:I18"/>
    <mergeCell ref="D19:I19"/>
    <mergeCell ref="D20:I20"/>
    <mergeCell ref="D21:I21"/>
    <mergeCell ref="D22:I22"/>
    <mergeCell ref="D23:I23"/>
    <mergeCell ref="D24:I24"/>
    <mergeCell ref="D25:I25"/>
    <mergeCell ref="C30:I30"/>
    <mergeCell ref="M30:O30"/>
    <mergeCell ref="M25:O25"/>
    <mergeCell ref="M26:O26"/>
    <mergeCell ref="M27:O27"/>
    <mergeCell ref="M28:O28"/>
    <mergeCell ref="D26:I26"/>
    <mergeCell ref="D27:I27"/>
    <mergeCell ref="D28:I28"/>
    <mergeCell ref="D29:I29"/>
    <mergeCell ref="M29:O29"/>
    <mergeCell ref="M22:O22"/>
    <mergeCell ref="M23:O23"/>
    <mergeCell ref="M24:O24"/>
    <mergeCell ref="M18:O18"/>
    <mergeCell ref="M19:O19"/>
    <mergeCell ref="M20:O20"/>
    <mergeCell ref="M21:O21"/>
    <mergeCell ref="S17:AF17"/>
    <mergeCell ref="B3:M3"/>
    <mergeCell ref="B5:M5"/>
    <mergeCell ref="B6:M6"/>
    <mergeCell ref="B8:M8"/>
    <mergeCell ref="B9:M9"/>
    <mergeCell ref="B10:M10"/>
    <mergeCell ref="B7:M7"/>
  </mergeCells>
  <pageMargins left="0.51181102362204722" right="0.51181102362204722" top="0.78740157480314965" bottom="0.78740157480314965" header="0.31496062992125984" footer="0.31496062992125984"/>
  <pageSetup paperSize="9" scale="82"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3BA3-E012-4A16-B1EA-FD1136B41E5F}">
  <sheetPr>
    <pageSetUpPr fitToPage="1"/>
  </sheetPr>
  <dimension ref="B1:AF30"/>
  <sheetViews>
    <sheetView topLeftCell="A6" workbookViewId="0">
      <selection activeCell="B9" sqref="B9:M9"/>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30" style="51" customWidth="1"/>
    <col min="16" max="17" width="9.140625" style="51"/>
    <col min="18" max="18" width="9.140625" style="51" customWidth="1"/>
    <col min="19" max="19" width="9.140625" style="51" hidden="1" customWidth="1"/>
    <col min="20" max="20" width="15.140625" style="51" hidden="1" customWidth="1"/>
    <col min="21" max="27" width="9.140625" style="51" hidden="1" customWidth="1"/>
    <col min="28" max="29" width="10.7109375" style="51" hidden="1" customWidth="1"/>
    <col min="30" max="32" width="9.140625" style="51" hidden="1" customWidth="1"/>
    <col min="33" max="16384" width="9.140625" style="51"/>
  </cols>
  <sheetData>
    <row r="1" spans="2:22" ht="13.5" thickBot="1" x14ac:dyDescent="0.25">
      <c r="T1" s="124" t="s">
        <v>75</v>
      </c>
      <c r="U1" s="151"/>
      <c r="V1" s="125"/>
    </row>
    <row r="2" spans="2:22" s="60" customFormat="1" ht="26.25" thickBot="1" x14ac:dyDescent="0.3">
      <c r="N2" s="61" t="s">
        <v>43</v>
      </c>
      <c r="O2" s="61" t="s">
        <v>89</v>
      </c>
      <c r="P2" s="39" t="s">
        <v>60</v>
      </c>
      <c r="T2" s="169" t="s">
        <v>89</v>
      </c>
      <c r="U2" s="171"/>
      <c r="V2" s="39" t="s">
        <v>60</v>
      </c>
    </row>
    <row r="3" spans="2:22" ht="47.25" customHeight="1" thickBot="1" x14ac:dyDescent="0.25">
      <c r="B3" s="155" t="s">
        <v>144</v>
      </c>
      <c r="C3" s="156"/>
      <c r="D3" s="156"/>
      <c r="E3" s="156"/>
      <c r="F3" s="156"/>
      <c r="G3" s="156"/>
      <c r="H3" s="156"/>
      <c r="I3" s="156"/>
      <c r="J3" s="156"/>
      <c r="K3" s="156"/>
      <c r="L3" s="156"/>
      <c r="M3" s="157"/>
      <c r="N3" s="62">
        <v>15</v>
      </c>
      <c r="O3" s="92">
        <f>COUNTA(D19:D29)</f>
        <v>0</v>
      </c>
      <c r="P3" s="70">
        <f>O3*N3</f>
        <v>0</v>
      </c>
      <c r="T3" s="189">
        <f>COUNTA(U19:U29)</f>
        <v>0</v>
      </c>
      <c r="U3" s="190"/>
      <c r="V3" s="70">
        <f>T3*N3</f>
        <v>0</v>
      </c>
    </row>
    <row r="4" spans="2:22" ht="13.5" thickBot="1" x14ac:dyDescent="0.25"/>
    <row r="5" spans="2:22" ht="13.5" thickBot="1" x14ac:dyDescent="0.25">
      <c r="B5" s="145" t="s">
        <v>101</v>
      </c>
      <c r="C5" s="146"/>
      <c r="D5" s="146"/>
      <c r="E5" s="146"/>
      <c r="F5" s="146"/>
      <c r="G5" s="146"/>
      <c r="H5" s="146"/>
      <c r="I5" s="146"/>
      <c r="J5" s="146"/>
      <c r="K5" s="146"/>
      <c r="L5" s="146"/>
      <c r="M5" s="147"/>
      <c r="O5" s="65"/>
    </row>
    <row r="6" spans="2:22" ht="51" customHeight="1" x14ac:dyDescent="0.2">
      <c r="B6" s="142" t="s">
        <v>145</v>
      </c>
      <c r="C6" s="143"/>
      <c r="D6" s="143"/>
      <c r="E6" s="143"/>
      <c r="F6" s="143"/>
      <c r="G6" s="143"/>
      <c r="H6" s="143"/>
      <c r="I6" s="143"/>
      <c r="J6" s="143"/>
      <c r="K6" s="143"/>
      <c r="L6" s="143"/>
      <c r="M6" s="144"/>
    </row>
    <row r="7" spans="2:22" ht="36.75" customHeight="1" x14ac:dyDescent="0.2">
      <c r="B7" s="142" t="s">
        <v>146</v>
      </c>
      <c r="C7" s="143"/>
      <c r="D7" s="143"/>
      <c r="E7" s="143"/>
      <c r="F7" s="143"/>
      <c r="G7" s="143"/>
      <c r="H7" s="143"/>
      <c r="I7" s="143"/>
      <c r="J7" s="143"/>
      <c r="K7" s="143"/>
      <c r="L7" s="143"/>
      <c r="M7" s="144"/>
    </row>
    <row r="8" spans="2:22" ht="36.75" customHeight="1" x14ac:dyDescent="0.2">
      <c r="B8" s="142" t="s">
        <v>147</v>
      </c>
      <c r="C8" s="143"/>
      <c r="D8" s="143"/>
      <c r="E8" s="143"/>
      <c r="F8" s="143"/>
      <c r="G8" s="143"/>
      <c r="H8" s="143"/>
      <c r="I8" s="143"/>
      <c r="J8" s="143"/>
      <c r="K8" s="143"/>
      <c r="L8" s="143"/>
      <c r="M8" s="144"/>
    </row>
    <row r="9" spans="2:22" ht="31.5" customHeight="1" x14ac:dyDescent="0.2">
      <c r="B9" s="142" t="s">
        <v>226</v>
      </c>
      <c r="C9" s="143"/>
      <c r="D9" s="143"/>
      <c r="E9" s="143"/>
      <c r="F9" s="143"/>
      <c r="G9" s="143"/>
      <c r="H9" s="143"/>
      <c r="I9" s="143"/>
      <c r="J9" s="143"/>
      <c r="K9" s="143"/>
      <c r="L9" s="143"/>
      <c r="M9" s="144"/>
    </row>
    <row r="10" spans="2:22" ht="31.5" customHeight="1" thickBot="1" x14ac:dyDescent="0.25">
      <c r="B10" s="148" t="s">
        <v>106</v>
      </c>
      <c r="C10" s="149"/>
      <c r="D10" s="149"/>
      <c r="E10" s="149"/>
      <c r="F10" s="149"/>
      <c r="G10" s="149"/>
      <c r="H10" s="149"/>
      <c r="I10" s="149"/>
      <c r="J10" s="149"/>
      <c r="K10" s="149"/>
      <c r="L10" s="149"/>
      <c r="M10" s="150"/>
    </row>
    <row r="12" spans="2:22" ht="13.5" thickBot="1" x14ac:dyDescent="0.25">
      <c r="B12" s="51" t="s">
        <v>49</v>
      </c>
    </row>
    <row r="13" spans="2:22" ht="13.5" thickBot="1" x14ac:dyDescent="0.25">
      <c r="B13" s="55"/>
      <c r="C13" s="51" t="s">
        <v>50</v>
      </c>
    </row>
    <row r="14" spans="2:22" ht="13.5" thickBot="1" x14ac:dyDescent="0.25">
      <c r="B14" s="66"/>
      <c r="C14" s="51" t="s">
        <v>51</v>
      </c>
    </row>
    <row r="15" spans="2:22" ht="13.5" thickBot="1" x14ac:dyDescent="0.25">
      <c r="B15" s="56"/>
      <c r="C15" s="51" t="s">
        <v>52</v>
      </c>
    </row>
    <row r="16" spans="2:22" ht="13.5" thickBot="1" x14ac:dyDescent="0.25"/>
    <row r="17" spans="2:32" ht="13.5" thickBot="1" x14ac:dyDescent="0.25">
      <c r="S17" s="124" t="s">
        <v>75</v>
      </c>
      <c r="T17" s="151"/>
      <c r="U17" s="151"/>
      <c r="V17" s="151"/>
      <c r="W17" s="151"/>
      <c r="X17" s="151"/>
      <c r="Y17" s="151"/>
      <c r="Z17" s="151"/>
      <c r="AA17" s="151"/>
      <c r="AB17" s="151"/>
      <c r="AC17" s="151"/>
      <c r="AD17" s="151"/>
      <c r="AE17" s="151"/>
      <c r="AF17" s="125"/>
    </row>
    <row r="18" spans="2:32" ht="13.5" thickBot="1" x14ac:dyDescent="0.25">
      <c r="B18" s="77" t="s">
        <v>64</v>
      </c>
      <c r="C18" s="93" t="s">
        <v>71</v>
      </c>
      <c r="D18" s="183" t="s">
        <v>225</v>
      </c>
      <c r="E18" s="184"/>
      <c r="F18" s="184"/>
      <c r="G18" s="184"/>
      <c r="H18" s="184"/>
      <c r="I18" s="185"/>
      <c r="J18" s="78" t="s">
        <v>66</v>
      </c>
      <c r="K18" s="78" t="s">
        <v>67</v>
      </c>
      <c r="L18" s="78" t="s">
        <v>68</v>
      </c>
      <c r="M18" s="167" t="s">
        <v>46</v>
      </c>
      <c r="N18" s="167"/>
      <c r="O18" s="168"/>
      <c r="S18" s="77" t="s">
        <v>64</v>
      </c>
      <c r="T18" s="93" t="s">
        <v>71</v>
      </c>
      <c r="U18" s="183" t="s">
        <v>70</v>
      </c>
      <c r="V18" s="184"/>
      <c r="W18" s="184"/>
      <c r="X18" s="184"/>
      <c r="Y18" s="184"/>
      <c r="Z18" s="185"/>
      <c r="AA18" s="78" t="s">
        <v>66</v>
      </c>
      <c r="AB18" s="78" t="s">
        <v>67</v>
      </c>
      <c r="AC18" s="78" t="s">
        <v>68</v>
      </c>
      <c r="AD18" s="167" t="s">
        <v>46</v>
      </c>
      <c r="AE18" s="167"/>
      <c r="AF18" s="168"/>
    </row>
    <row r="19" spans="2:32" ht="15" customHeight="1" x14ac:dyDescent="0.2">
      <c r="B19" s="79">
        <v>1</v>
      </c>
      <c r="C19" s="260"/>
      <c r="D19" s="261"/>
      <c r="E19" s="262"/>
      <c r="F19" s="262"/>
      <c r="G19" s="262"/>
      <c r="H19" s="262"/>
      <c r="I19" s="263"/>
      <c r="J19" s="257"/>
      <c r="K19" s="258"/>
      <c r="L19" s="258"/>
      <c r="M19" s="264"/>
      <c r="N19" s="264"/>
      <c r="O19" s="265"/>
      <c r="S19" s="79">
        <v>1</v>
      </c>
      <c r="T19" s="91"/>
      <c r="U19" s="186"/>
      <c r="V19" s="187"/>
      <c r="W19" s="187"/>
      <c r="X19" s="187"/>
      <c r="Y19" s="187"/>
      <c r="Z19" s="188"/>
      <c r="AA19" s="80"/>
      <c r="AB19" s="81"/>
      <c r="AC19" s="81"/>
      <c r="AD19" s="178"/>
      <c r="AE19" s="178"/>
      <c r="AF19" s="179"/>
    </row>
    <row r="20" spans="2:32" ht="15" customHeight="1" x14ac:dyDescent="0.2">
      <c r="B20" s="83">
        <v>2</v>
      </c>
      <c r="C20" s="260"/>
      <c r="D20" s="266"/>
      <c r="E20" s="267"/>
      <c r="F20" s="267"/>
      <c r="G20" s="267"/>
      <c r="H20" s="267"/>
      <c r="I20" s="268"/>
      <c r="J20" s="257"/>
      <c r="K20" s="258"/>
      <c r="L20" s="258"/>
      <c r="M20" s="264"/>
      <c r="N20" s="264"/>
      <c r="O20" s="265"/>
      <c r="S20" s="83">
        <v>2</v>
      </c>
      <c r="T20" s="91"/>
      <c r="U20" s="180"/>
      <c r="V20" s="181"/>
      <c r="W20" s="181"/>
      <c r="X20" s="181"/>
      <c r="Y20" s="181"/>
      <c r="Z20" s="182"/>
      <c r="AA20" s="80"/>
      <c r="AB20" s="81"/>
      <c r="AC20" s="81"/>
      <c r="AD20" s="178"/>
      <c r="AE20" s="178"/>
      <c r="AF20" s="179"/>
    </row>
    <row r="21" spans="2:32" ht="15" customHeight="1" x14ac:dyDescent="0.2">
      <c r="B21" s="83">
        <v>3</v>
      </c>
      <c r="C21" s="260"/>
      <c r="D21" s="266"/>
      <c r="E21" s="267"/>
      <c r="F21" s="267"/>
      <c r="G21" s="267"/>
      <c r="H21" s="267"/>
      <c r="I21" s="268"/>
      <c r="J21" s="257"/>
      <c r="K21" s="258"/>
      <c r="L21" s="258"/>
      <c r="M21" s="264"/>
      <c r="N21" s="264"/>
      <c r="O21" s="265"/>
      <c r="S21" s="83">
        <v>3</v>
      </c>
      <c r="T21" s="91"/>
      <c r="U21" s="180"/>
      <c r="V21" s="181"/>
      <c r="W21" s="181"/>
      <c r="X21" s="181"/>
      <c r="Y21" s="181"/>
      <c r="Z21" s="182"/>
      <c r="AA21" s="80"/>
      <c r="AB21" s="81"/>
      <c r="AC21" s="81"/>
      <c r="AD21" s="178"/>
      <c r="AE21" s="178"/>
      <c r="AF21" s="179"/>
    </row>
    <row r="22" spans="2:32" ht="15" customHeight="1" x14ac:dyDescent="0.2">
      <c r="B22" s="83">
        <v>4</v>
      </c>
      <c r="C22" s="260"/>
      <c r="D22" s="266"/>
      <c r="E22" s="267"/>
      <c r="F22" s="267"/>
      <c r="G22" s="267"/>
      <c r="H22" s="267"/>
      <c r="I22" s="268"/>
      <c r="J22" s="257"/>
      <c r="K22" s="258"/>
      <c r="L22" s="258"/>
      <c r="M22" s="264"/>
      <c r="N22" s="264"/>
      <c r="O22" s="265"/>
      <c r="S22" s="83">
        <v>4</v>
      </c>
      <c r="T22" s="91"/>
      <c r="U22" s="180"/>
      <c r="V22" s="181"/>
      <c r="W22" s="181"/>
      <c r="X22" s="181"/>
      <c r="Y22" s="181"/>
      <c r="Z22" s="182"/>
      <c r="AA22" s="80"/>
      <c r="AB22" s="81"/>
      <c r="AC22" s="81"/>
      <c r="AD22" s="178"/>
      <c r="AE22" s="178"/>
      <c r="AF22" s="179"/>
    </row>
    <row r="23" spans="2:32" x14ac:dyDescent="0.2">
      <c r="B23" s="83">
        <v>5</v>
      </c>
      <c r="C23" s="260"/>
      <c r="D23" s="266"/>
      <c r="E23" s="267"/>
      <c r="F23" s="267"/>
      <c r="G23" s="267"/>
      <c r="H23" s="267"/>
      <c r="I23" s="268"/>
      <c r="J23" s="257"/>
      <c r="K23" s="258"/>
      <c r="L23" s="258"/>
      <c r="M23" s="264"/>
      <c r="N23" s="264"/>
      <c r="O23" s="265"/>
      <c r="S23" s="83">
        <v>5</v>
      </c>
      <c r="T23" s="91"/>
      <c r="U23" s="180"/>
      <c r="V23" s="181"/>
      <c r="W23" s="181"/>
      <c r="X23" s="181"/>
      <c r="Y23" s="181"/>
      <c r="Z23" s="182"/>
      <c r="AA23" s="80"/>
      <c r="AB23" s="81"/>
      <c r="AC23" s="81"/>
      <c r="AD23" s="178"/>
      <c r="AE23" s="178"/>
      <c r="AF23" s="179"/>
    </row>
    <row r="24" spans="2:32" x14ac:dyDescent="0.2">
      <c r="B24" s="83">
        <v>6</v>
      </c>
      <c r="C24" s="260"/>
      <c r="D24" s="266"/>
      <c r="E24" s="267"/>
      <c r="F24" s="267"/>
      <c r="G24" s="267"/>
      <c r="H24" s="267"/>
      <c r="I24" s="268"/>
      <c r="J24" s="257"/>
      <c r="K24" s="258"/>
      <c r="L24" s="258"/>
      <c r="M24" s="264"/>
      <c r="N24" s="264"/>
      <c r="O24" s="265"/>
      <c r="S24" s="83">
        <v>6</v>
      </c>
      <c r="T24" s="91"/>
      <c r="U24" s="180"/>
      <c r="V24" s="181"/>
      <c r="W24" s="181"/>
      <c r="X24" s="181"/>
      <c r="Y24" s="181"/>
      <c r="Z24" s="182"/>
      <c r="AA24" s="80"/>
      <c r="AB24" s="81"/>
      <c r="AC24" s="81"/>
      <c r="AD24" s="178"/>
      <c r="AE24" s="178"/>
      <c r="AF24" s="179"/>
    </row>
    <row r="25" spans="2:32" x14ac:dyDescent="0.2">
      <c r="B25" s="83">
        <v>7</v>
      </c>
      <c r="C25" s="260"/>
      <c r="D25" s="266"/>
      <c r="E25" s="267"/>
      <c r="F25" s="267"/>
      <c r="G25" s="267"/>
      <c r="H25" s="267"/>
      <c r="I25" s="268"/>
      <c r="J25" s="257"/>
      <c r="K25" s="258"/>
      <c r="L25" s="258"/>
      <c r="M25" s="264"/>
      <c r="N25" s="264"/>
      <c r="O25" s="265"/>
      <c r="S25" s="83">
        <v>7</v>
      </c>
      <c r="T25" s="91"/>
      <c r="U25" s="180"/>
      <c r="V25" s="181"/>
      <c r="W25" s="181"/>
      <c r="X25" s="181"/>
      <c r="Y25" s="181"/>
      <c r="Z25" s="182"/>
      <c r="AA25" s="80"/>
      <c r="AB25" s="81"/>
      <c r="AC25" s="81"/>
      <c r="AD25" s="178"/>
      <c r="AE25" s="178"/>
      <c r="AF25" s="179"/>
    </row>
    <row r="26" spans="2:32" x14ac:dyDescent="0.2">
      <c r="B26" s="83">
        <v>8</v>
      </c>
      <c r="C26" s="260"/>
      <c r="D26" s="266"/>
      <c r="E26" s="267"/>
      <c r="F26" s="267"/>
      <c r="G26" s="267"/>
      <c r="H26" s="267"/>
      <c r="I26" s="268"/>
      <c r="J26" s="257"/>
      <c r="K26" s="258"/>
      <c r="L26" s="258"/>
      <c r="M26" s="264"/>
      <c r="N26" s="264"/>
      <c r="O26" s="265"/>
      <c r="S26" s="83">
        <v>8</v>
      </c>
      <c r="T26" s="91"/>
      <c r="U26" s="180"/>
      <c r="V26" s="181"/>
      <c r="W26" s="181"/>
      <c r="X26" s="181"/>
      <c r="Y26" s="181"/>
      <c r="Z26" s="182"/>
      <c r="AA26" s="80"/>
      <c r="AB26" s="81"/>
      <c r="AC26" s="81"/>
      <c r="AD26" s="178"/>
      <c r="AE26" s="178"/>
      <c r="AF26" s="179"/>
    </row>
    <row r="27" spans="2:32" x14ac:dyDescent="0.2">
      <c r="B27" s="83">
        <v>9</v>
      </c>
      <c r="C27" s="260"/>
      <c r="D27" s="266"/>
      <c r="E27" s="267"/>
      <c r="F27" s="267"/>
      <c r="G27" s="267"/>
      <c r="H27" s="267"/>
      <c r="I27" s="268"/>
      <c r="J27" s="257"/>
      <c r="K27" s="258"/>
      <c r="L27" s="258"/>
      <c r="M27" s="264"/>
      <c r="N27" s="264"/>
      <c r="O27" s="265"/>
      <c r="S27" s="83">
        <v>9</v>
      </c>
      <c r="T27" s="91"/>
      <c r="U27" s="180"/>
      <c r="V27" s="181"/>
      <c r="W27" s="181"/>
      <c r="X27" s="181"/>
      <c r="Y27" s="181"/>
      <c r="Z27" s="182"/>
      <c r="AA27" s="80"/>
      <c r="AB27" s="81"/>
      <c r="AC27" s="81"/>
      <c r="AD27" s="178"/>
      <c r="AE27" s="178"/>
      <c r="AF27" s="179"/>
    </row>
    <row r="28" spans="2:32" x14ac:dyDescent="0.2">
      <c r="B28" s="83">
        <v>10</v>
      </c>
      <c r="C28" s="260"/>
      <c r="D28" s="266"/>
      <c r="E28" s="267"/>
      <c r="F28" s="267"/>
      <c r="G28" s="267"/>
      <c r="H28" s="267"/>
      <c r="I28" s="268"/>
      <c r="J28" s="257"/>
      <c r="K28" s="258"/>
      <c r="L28" s="258"/>
      <c r="M28" s="264"/>
      <c r="N28" s="264"/>
      <c r="O28" s="265"/>
      <c r="S28" s="83">
        <v>10</v>
      </c>
      <c r="T28" s="91"/>
      <c r="U28" s="180"/>
      <c r="V28" s="181"/>
      <c r="W28" s="181"/>
      <c r="X28" s="181"/>
      <c r="Y28" s="181"/>
      <c r="Z28" s="182"/>
      <c r="AA28" s="80"/>
      <c r="AB28" s="81"/>
      <c r="AC28" s="81"/>
      <c r="AD28" s="178"/>
      <c r="AE28" s="178"/>
      <c r="AF28" s="179"/>
    </row>
    <row r="29" spans="2:32" x14ac:dyDescent="0.2">
      <c r="B29" s="83">
        <v>11</v>
      </c>
      <c r="C29" s="260"/>
      <c r="D29" s="266"/>
      <c r="E29" s="267"/>
      <c r="F29" s="267"/>
      <c r="G29" s="267"/>
      <c r="H29" s="267"/>
      <c r="I29" s="268"/>
      <c r="J29" s="257"/>
      <c r="K29" s="258"/>
      <c r="L29" s="258"/>
      <c r="M29" s="264"/>
      <c r="N29" s="264"/>
      <c r="O29" s="265"/>
      <c r="S29" s="83">
        <v>11</v>
      </c>
      <c r="T29" s="91"/>
      <c r="U29" s="180"/>
      <c r="V29" s="181"/>
      <c r="W29" s="181"/>
      <c r="X29" s="181"/>
      <c r="Y29" s="181"/>
      <c r="Z29" s="182"/>
      <c r="AA29" s="80"/>
      <c r="AB29" s="81"/>
      <c r="AC29" s="81"/>
      <c r="AD29" s="178"/>
      <c r="AE29" s="178"/>
      <c r="AF29" s="179"/>
    </row>
    <row r="30" spans="2:32" ht="13.5" thickBot="1" x14ac:dyDescent="0.25">
      <c r="B30" s="84"/>
      <c r="C30" s="161"/>
      <c r="D30" s="161"/>
      <c r="E30" s="161"/>
      <c r="F30" s="161"/>
      <c r="G30" s="161"/>
      <c r="H30" s="161"/>
      <c r="I30" s="161"/>
      <c r="J30" s="85"/>
      <c r="K30" s="86"/>
      <c r="L30" s="86"/>
      <c r="M30" s="165"/>
      <c r="N30" s="165"/>
      <c r="O30" s="166"/>
      <c r="S30" s="84"/>
      <c r="T30" s="161"/>
      <c r="U30" s="161"/>
      <c r="V30" s="161"/>
      <c r="W30" s="161"/>
      <c r="X30" s="161"/>
      <c r="Y30" s="161"/>
      <c r="Z30" s="161"/>
      <c r="AA30" s="85"/>
      <c r="AB30" s="86"/>
      <c r="AC30" s="86"/>
      <c r="AD30" s="165"/>
      <c r="AE30" s="165"/>
      <c r="AF30" s="166"/>
    </row>
  </sheetData>
  <sheetProtection algorithmName="SHA-512" hashValue="ZW5n2CRbi7if/QI/am18GoVfY64ixSNMS2cFzFJgnrO5DlDof9IuRVk3reftIy1cFPD1eqR64ODWZy2WIXU4/A==" saltValue="d+S9dBwEGkxHlEqHuw4p3Q==" spinCount="100000" sheet="1" objects="1" scenarios="1"/>
  <protectedRanges>
    <protectedRange sqref="C19:O29" name="Intervalo1"/>
  </protectedRanges>
  <mergeCells count="63">
    <mergeCell ref="U29:Z29"/>
    <mergeCell ref="AD29:AF29"/>
    <mergeCell ref="T30:Z30"/>
    <mergeCell ref="AD30:AF30"/>
    <mergeCell ref="T1:V1"/>
    <mergeCell ref="U26:Z26"/>
    <mergeCell ref="AD26:AF26"/>
    <mergeCell ref="U27:Z27"/>
    <mergeCell ref="AD27:AF27"/>
    <mergeCell ref="U28:Z28"/>
    <mergeCell ref="AD28:AF28"/>
    <mergeCell ref="U23:Z23"/>
    <mergeCell ref="AD23:AF23"/>
    <mergeCell ref="U24:Z24"/>
    <mergeCell ref="AD24:AF24"/>
    <mergeCell ref="U25:Z25"/>
    <mergeCell ref="AD25:AF25"/>
    <mergeCell ref="U20:Z20"/>
    <mergeCell ref="AD20:AF20"/>
    <mergeCell ref="U21:Z21"/>
    <mergeCell ref="AD21:AF21"/>
    <mergeCell ref="U22:Z22"/>
    <mergeCell ref="AD22:AF22"/>
    <mergeCell ref="T2:U2"/>
    <mergeCell ref="T3:U3"/>
    <mergeCell ref="U18:Z18"/>
    <mergeCell ref="AD18:AF18"/>
    <mergeCell ref="U19:Z19"/>
    <mergeCell ref="AD19:AF19"/>
    <mergeCell ref="S17:AF17"/>
    <mergeCell ref="D28:I28"/>
    <mergeCell ref="M28:O28"/>
    <mergeCell ref="D29:I29"/>
    <mergeCell ref="M29:O29"/>
    <mergeCell ref="C30:I30"/>
    <mergeCell ref="M30:O30"/>
    <mergeCell ref="D25:I25"/>
    <mergeCell ref="M25:O25"/>
    <mergeCell ref="D26:I26"/>
    <mergeCell ref="M26:O26"/>
    <mergeCell ref="D27:I27"/>
    <mergeCell ref="M27:O27"/>
    <mergeCell ref="D22:I22"/>
    <mergeCell ref="M22:O22"/>
    <mergeCell ref="D23:I23"/>
    <mergeCell ref="M23:O23"/>
    <mergeCell ref="D24:I24"/>
    <mergeCell ref="M24:O24"/>
    <mergeCell ref="D19:I19"/>
    <mergeCell ref="M19:O19"/>
    <mergeCell ref="D20:I20"/>
    <mergeCell ref="M20:O20"/>
    <mergeCell ref="D21:I21"/>
    <mergeCell ref="M21:O21"/>
    <mergeCell ref="D18:I18"/>
    <mergeCell ref="M18:O18"/>
    <mergeCell ref="B3:M3"/>
    <mergeCell ref="B5:M5"/>
    <mergeCell ref="B6:M6"/>
    <mergeCell ref="B8:M8"/>
    <mergeCell ref="B9:M9"/>
    <mergeCell ref="B10:M10"/>
    <mergeCell ref="B7:M7"/>
  </mergeCells>
  <pageMargins left="0.51181102362204722" right="0.51181102362204722" top="0.78740157480314965" bottom="0.78740157480314965" header="0.31496062992125984" footer="0.31496062992125984"/>
  <pageSetup paperSize="9" scale="82"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6B1F1-071D-4B5E-86B3-72B76A9372EA}">
  <sheetPr>
    <pageSetUpPr fitToPage="1"/>
  </sheetPr>
  <dimension ref="B1:AF30"/>
  <sheetViews>
    <sheetView workbookViewId="0">
      <selection activeCell="B20" sqref="B20"/>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7" width="9.140625" style="51"/>
    <col min="18" max="18" width="9.140625" style="51" customWidth="1"/>
    <col min="19" max="19" width="9.140625" style="51" hidden="1" customWidth="1"/>
    <col min="20" max="20" width="15.140625" style="51" hidden="1" customWidth="1"/>
    <col min="21" max="27" width="9.140625" style="51" hidden="1" customWidth="1"/>
    <col min="28" max="29" width="10.7109375" style="51" hidden="1" customWidth="1"/>
    <col min="30" max="32" width="9.140625" style="51" hidden="1" customWidth="1"/>
    <col min="33" max="35" width="9.140625" style="51" customWidth="1"/>
    <col min="36" max="16384" width="9.140625" style="51"/>
  </cols>
  <sheetData>
    <row r="1" spans="2:22" ht="13.5" thickBot="1" x14ac:dyDescent="0.25">
      <c r="T1" s="124" t="s">
        <v>75</v>
      </c>
      <c r="U1" s="151"/>
      <c r="V1" s="125"/>
    </row>
    <row r="2" spans="2:22" s="60" customFormat="1" ht="26.25" thickBot="1" x14ac:dyDescent="0.3">
      <c r="N2" s="61" t="s">
        <v>43</v>
      </c>
      <c r="O2" s="61" t="s">
        <v>90</v>
      </c>
      <c r="P2" s="39" t="s">
        <v>60</v>
      </c>
      <c r="T2" s="169" t="s">
        <v>90</v>
      </c>
      <c r="U2" s="171"/>
      <c r="V2" s="39" t="s">
        <v>60</v>
      </c>
    </row>
    <row r="3" spans="2:22" ht="47.25" customHeight="1" thickBot="1" x14ac:dyDescent="0.25">
      <c r="B3" s="155" t="s">
        <v>149</v>
      </c>
      <c r="C3" s="156"/>
      <c r="D3" s="156"/>
      <c r="E3" s="156"/>
      <c r="F3" s="156"/>
      <c r="G3" s="156"/>
      <c r="H3" s="156"/>
      <c r="I3" s="156"/>
      <c r="J3" s="156"/>
      <c r="K3" s="156"/>
      <c r="L3" s="156"/>
      <c r="M3" s="157"/>
      <c r="N3" s="62">
        <v>5</v>
      </c>
      <c r="O3" s="92">
        <f>COUNTA(D19:D29)</f>
        <v>0</v>
      </c>
      <c r="P3" s="70">
        <f>O3*N3</f>
        <v>0</v>
      </c>
      <c r="T3" s="189">
        <f>COUNTA(U19:U29)</f>
        <v>0</v>
      </c>
      <c r="U3" s="190"/>
      <c r="V3" s="70">
        <f>T3*N3</f>
        <v>0</v>
      </c>
    </row>
    <row r="4" spans="2:22" ht="13.5" thickBot="1" x14ac:dyDescent="0.25"/>
    <row r="5" spans="2:22" ht="13.5" thickBot="1" x14ac:dyDescent="0.25">
      <c r="B5" s="145" t="s">
        <v>101</v>
      </c>
      <c r="C5" s="146"/>
      <c r="D5" s="146"/>
      <c r="E5" s="146"/>
      <c r="F5" s="146"/>
      <c r="G5" s="146"/>
      <c r="H5" s="146"/>
      <c r="I5" s="146"/>
      <c r="J5" s="146"/>
      <c r="K5" s="146"/>
      <c r="L5" s="146"/>
      <c r="M5" s="147"/>
      <c r="O5" s="65"/>
    </row>
    <row r="6" spans="2:22" ht="51" customHeight="1" x14ac:dyDescent="0.2">
      <c r="B6" s="142" t="s">
        <v>140</v>
      </c>
      <c r="C6" s="143"/>
      <c r="D6" s="143"/>
      <c r="E6" s="143"/>
      <c r="F6" s="143"/>
      <c r="G6" s="143"/>
      <c r="H6" s="143"/>
      <c r="I6" s="143"/>
      <c r="J6" s="143"/>
      <c r="K6" s="143"/>
      <c r="L6" s="143"/>
      <c r="M6" s="144"/>
    </row>
    <row r="7" spans="2:22" ht="36.75" customHeight="1" x14ac:dyDescent="0.2">
      <c r="B7" s="142" t="s">
        <v>135</v>
      </c>
      <c r="C7" s="143"/>
      <c r="D7" s="143"/>
      <c r="E7" s="143"/>
      <c r="F7" s="143"/>
      <c r="G7" s="143"/>
      <c r="H7" s="143"/>
      <c r="I7" s="143"/>
      <c r="J7" s="143"/>
      <c r="K7" s="143"/>
      <c r="L7" s="143"/>
      <c r="M7" s="144"/>
    </row>
    <row r="8" spans="2:22" ht="36.75" customHeight="1" x14ac:dyDescent="0.2">
      <c r="B8" s="142" t="s">
        <v>141</v>
      </c>
      <c r="C8" s="143"/>
      <c r="D8" s="143"/>
      <c r="E8" s="143"/>
      <c r="F8" s="143"/>
      <c r="G8" s="143"/>
      <c r="H8" s="143"/>
      <c r="I8" s="143"/>
      <c r="J8" s="143"/>
      <c r="K8" s="143"/>
      <c r="L8" s="143"/>
      <c r="M8" s="144"/>
    </row>
    <row r="9" spans="2:22" ht="31.5" customHeight="1" x14ac:dyDescent="0.2">
      <c r="B9" s="142" t="s">
        <v>226</v>
      </c>
      <c r="C9" s="143"/>
      <c r="D9" s="143"/>
      <c r="E9" s="143"/>
      <c r="F9" s="143"/>
      <c r="G9" s="143"/>
      <c r="H9" s="143"/>
      <c r="I9" s="143"/>
      <c r="J9" s="143"/>
      <c r="K9" s="143"/>
      <c r="L9" s="143"/>
      <c r="M9" s="144"/>
    </row>
    <row r="10" spans="2:22" ht="31.5" customHeight="1" thickBot="1" x14ac:dyDescent="0.25">
      <c r="B10" s="148" t="s">
        <v>106</v>
      </c>
      <c r="C10" s="149"/>
      <c r="D10" s="149"/>
      <c r="E10" s="149"/>
      <c r="F10" s="149"/>
      <c r="G10" s="149"/>
      <c r="H10" s="149"/>
      <c r="I10" s="149"/>
      <c r="J10" s="149"/>
      <c r="K10" s="149"/>
      <c r="L10" s="149"/>
      <c r="M10" s="150"/>
    </row>
    <row r="12" spans="2:22" ht="13.5" thickBot="1" x14ac:dyDescent="0.25">
      <c r="B12" s="51" t="s">
        <v>49</v>
      </c>
    </row>
    <row r="13" spans="2:22" ht="13.5" thickBot="1" x14ac:dyDescent="0.25">
      <c r="B13" s="55"/>
      <c r="C13" s="51" t="s">
        <v>50</v>
      </c>
    </row>
    <row r="14" spans="2:22" ht="13.5" thickBot="1" x14ac:dyDescent="0.25">
      <c r="B14" s="66"/>
      <c r="C14" s="51" t="s">
        <v>51</v>
      </c>
    </row>
    <row r="15" spans="2:22" ht="13.5" thickBot="1" x14ac:dyDescent="0.25">
      <c r="B15" s="56"/>
      <c r="C15" s="51" t="s">
        <v>52</v>
      </c>
    </row>
    <row r="16" spans="2:22" ht="13.5" thickBot="1" x14ac:dyDescent="0.25"/>
    <row r="17" spans="2:32" ht="13.5" thickBot="1" x14ac:dyDescent="0.25">
      <c r="S17" s="124" t="s">
        <v>75</v>
      </c>
      <c r="T17" s="151"/>
      <c r="U17" s="151"/>
      <c r="V17" s="151"/>
      <c r="W17" s="151"/>
      <c r="X17" s="151"/>
      <c r="Y17" s="151"/>
      <c r="Z17" s="151"/>
      <c r="AA17" s="151"/>
      <c r="AB17" s="151"/>
      <c r="AC17" s="151"/>
      <c r="AD17" s="151"/>
      <c r="AE17" s="151"/>
      <c r="AF17" s="125"/>
    </row>
    <row r="18" spans="2:32" ht="13.5" thickBot="1" x14ac:dyDescent="0.25">
      <c r="B18" s="77" t="s">
        <v>64</v>
      </c>
      <c r="C18" s="93" t="s">
        <v>71</v>
      </c>
      <c r="D18" s="183" t="s">
        <v>225</v>
      </c>
      <c r="E18" s="184"/>
      <c r="F18" s="184"/>
      <c r="G18" s="184"/>
      <c r="H18" s="184"/>
      <c r="I18" s="185"/>
      <c r="J18" s="78" t="s">
        <v>66</v>
      </c>
      <c r="K18" s="78" t="s">
        <v>67</v>
      </c>
      <c r="L18" s="78" t="s">
        <v>68</v>
      </c>
      <c r="M18" s="167" t="s">
        <v>46</v>
      </c>
      <c r="N18" s="167"/>
      <c r="O18" s="168"/>
      <c r="S18" s="77" t="s">
        <v>64</v>
      </c>
      <c r="T18" s="93" t="s">
        <v>71</v>
      </c>
      <c r="U18" s="183" t="s">
        <v>70</v>
      </c>
      <c r="V18" s="184"/>
      <c r="W18" s="184"/>
      <c r="X18" s="184"/>
      <c r="Y18" s="184"/>
      <c r="Z18" s="185"/>
      <c r="AA18" s="78" t="s">
        <v>66</v>
      </c>
      <c r="AB18" s="78" t="s">
        <v>67</v>
      </c>
      <c r="AC18" s="78" t="s">
        <v>68</v>
      </c>
      <c r="AD18" s="167" t="s">
        <v>46</v>
      </c>
      <c r="AE18" s="167"/>
      <c r="AF18" s="168"/>
    </row>
    <row r="19" spans="2:32" ht="30.75" customHeight="1" x14ac:dyDescent="0.2">
      <c r="B19" s="79">
        <v>1</v>
      </c>
      <c r="C19" s="260"/>
      <c r="D19" s="261"/>
      <c r="E19" s="262"/>
      <c r="F19" s="262"/>
      <c r="G19" s="262"/>
      <c r="H19" s="262"/>
      <c r="I19" s="263"/>
      <c r="J19" s="257"/>
      <c r="K19" s="258"/>
      <c r="L19" s="258"/>
      <c r="M19" s="264"/>
      <c r="N19" s="264"/>
      <c r="O19" s="265"/>
      <c r="S19" s="79">
        <v>1</v>
      </c>
      <c r="T19" s="91"/>
      <c r="U19" s="186"/>
      <c r="V19" s="187"/>
      <c r="W19" s="187"/>
      <c r="X19" s="187"/>
      <c r="Y19" s="187"/>
      <c r="Z19" s="188"/>
      <c r="AA19" s="80"/>
      <c r="AB19" s="81"/>
      <c r="AC19" s="81"/>
      <c r="AD19" s="178"/>
      <c r="AE19" s="178"/>
      <c r="AF19" s="179"/>
    </row>
    <row r="20" spans="2:32" ht="30.75" customHeight="1" x14ac:dyDescent="0.2">
      <c r="B20" s="83">
        <v>2</v>
      </c>
      <c r="C20" s="260"/>
      <c r="D20" s="266"/>
      <c r="E20" s="267"/>
      <c r="F20" s="267"/>
      <c r="G20" s="267"/>
      <c r="H20" s="267"/>
      <c r="I20" s="268"/>
      <c r="J20" s="257"/>
      <c r="K20" s="258"/>
      <c r="L20" s="258"/>
      <c r="M20" s="264"/>
      <c r="N20" s="264"/>
      <c r="O20" s="265"/>
      <c r="S20" s="83">
        <v>2</v>
      </c>
      <c r="T20" s="91"/>
      <c r="U20" s="180"/>
      <c r="V20" s="181"/>
      <c r="W20" s="181"/>
      <c r="X20" s="181"/>
      <c r="Y20" s="181"/>
      <c r="Z20" s="182"/>
      <c r="AA20" s="80"/>
      <c r="AB20" s="81"/>
      <c r="AC20" s="81"/>
      <c r="AD20" s="178"/>
      <c r="AE20" s="178"/>
      <c r="AF20" s="179"/>
    </row>
    <row r="21" spans="2:32" ht="30.75" customHeight="1" x14ac:dyDescent="0.2">
      <c r="B21" s="83">
        <v>3</v>
      </c>
      <c r="C21" s="260"/>
      <c r="D21" s="266"/>
      <c r="E21" s="267"/>
      <c r="F21" s="267"/>
      <c r="G21" s="267"/>
      <c r="H21" s="267"/>
      <c r="I21" s="268"/>
      <c r="J21" s="257"/>
      <c r="K21" s="258"/>
      <c r="L21" s="258"/>
      <c r="M21" s="264"/>
      <c r="N21" s="264"/>
      <c r="O21" s="265"/>
      <c r="S21" s="83">
        <v>3</v>
      </c>
      <c r="T21" s="91"/>
      <c r="U21" s="180"/>
      <c r="V21" s="181"/>
      <c r="W21" s="181"/>
      <c r="X21" s="181"/>
      <c r="Y21" s="181"/>
      <c r="Z21" s="182"/>
      <c r="AA21" s="80"/>
      <c r="AB21" s="81"/>
      <c r="AC21" s="81"/>
      <c r="AD21" s="178"/>
      <c r="AE21" s="178"/>
      <c r="AF21" s="179"/>
    </row>
    <row r="22" spans="2:32" ht="30.75" customHeight="1" x14ac:dyDescent="0.2">
      <c r="B22" s="83">
        <v>4</v>
      </c>
      <c r="C22" s="260"/>
      <c r="D22" s="266"/>
      <c r="E22" s="267"/>
      <c r="F22" s="267"/>
      <c r="G22" s="267"/>
      <c r="H22" s="267"/>
      <c r="I22" s="268"/>
      <c r="J22" s="257"/>
      <c r="K22" s="258"/>
      <c r="L22" s="258"/>
      <c r="M22" s="264"/>
      <c r="N22" s="264"/>
      <c r="O22" s="265"/>
      <c r="S22" s="83">
        <v>4</v>
      </c>
      <c r="T22" s="91"/>
      <c r="U22" s="180"/>
      <c r="V22" s="181"/>
      <c r="W22" s="181"/>
      <c r="X22" s="181"/>
      <c r="Y22" s="181"/>
      <c r="Z22" s="182"/>
      <c r="AA22" s="80"/>
      <c r="AB22" s="81"/>
      <c r="AC22" s="81"/>
      <c r="AD22" s="178"/>
      <c r="AE22" s="178"/>
      <c r="AF22" s="179"/>
    </row>
    <row r="23" spans="2:32" ht="30.75" customHeight="1" x14ac:dyDescent="0.2">
      <c r="B23" s="83">
        <v>5</v>
      </c>
      <c r="C23" s="260"/>
      <c r="D23" s="266"/>
      <c r="E23" s="267"/>
      <c r="F23" s="267"/>
      <c r="G23" s="267"/>
      <c r="H23" s="267"/>
      <c r="I23" s="268"/>
      <c r="J23" s="257"/>
      <c r="K23" s="258"/>
      <c r="L23" s="258"/>
      <c r="M23" s="264"/>
      <c r="N23" s="264"/>
      <c r="O23" s="265"/>
      <c r="S23" s="83">
        <v>5</v>
      </c>
      <c r="T23" s="91"/>
      <c r="U23" s="180"/>
      <c r="V23" s="181"/>
      <c r="W23" s="181"/>
      <c r="X23" s="181"/>
      <c r="Y23" s="181"/>
      <c r="Z23" s="182"/>
      <c r="AA23" s="80"/>
      <c r="AB23" s="81"/>
      <c r="AC23" s="81"/>
      <c r="AD23" s="178"/>
      <c r="AE23" s="178"/>
      <c r="AF23" s="179"/>
    </row>
    <row r="24" spans="2:32" ht="30.75" customHeight="1" x14ac:dyDescent="0.2">
      <c r="B24" s="83">
        <v>6</v>
      </c>
      <c r="C24" s="260"/>
      <c r="D24" s="266"/>
      <c r="E24" s="267"/>
      <c r="F24" s="267"/>
      <c r="G24" s="267"/>
      <c r="H24" s="267"/>
      <c r="I24" s="268"/>
      <c r="J24" s="257"/>
      <c r="K24" s="258"/>
      <c r="L24" s="258"/>
      <c r="M24" s="264"/>
      <c r="N24" s="264"/>
      <c r="O24" s="265"/>
      <c r="S24" s="83">
        <v>6</v>
      </c>
      <c r="T24" s="91"/>
      <c r="U24" s="180"/>
      <c r="V24" s="181"/>
      <c r="W24" s="181"/>
      <c r="X24" s="181"/>
      <c r="Y24" s="181"/>
      <c r="Z24" s="182"/>
      <c r="AA24" s="80"/>
      <c r="AB24" s="81"/>
      <c r="AC24" s="81"/>
      <c r="AD24" s="178"/>
      <c r="AE24" s="178"/>
      <c r="AF24" s="179"/>
    </row>
    <row r="25" spans="2:32" ht="30.75" customHeight="1" x14ac:dyDescent="0.2">
      <c r="B25" s="83">
        <v>7</v>
      </c>
      <c r="C25" s="260"/>
      <c r="D25" s="266"/>
      <c r="E25" s="267"/>
      <c r="F25" s="267"/>
      <c r="G25" s="267"/>
      <c r="H25" s="267"/>
      <c r="I25" s="268"/>
      <c r="J25" s="257"/>
      <c r="K25" s="258"/>
      <c r="L25" s="258"/>
      <c r="M25" s="264"/>
      <c r="N25" s="264"/>
      <c r="O25" s="265"/>
      <c r="S25" s="83">
        <v>7</v>
      </c>
      <c r="T25" s="91"/>
      <c r="U25" s="180"/>
      <c r="V25" s="181"/>
      <c r="W25" s="181"/>
      <c r="X25" s="181"/>
      <c r="Y25" s="181"/>
      <c r="Z25" s="182"/>
      <c r="AA25" s="80"/>
      <c r="AB25" s="81"/>
      <c r="AC25" s="81"/>
      <c r="AD25" s="178"/>
      <c r="AE25" s="178"/>
      <c r="AF25" s="179"/>
    </row>
    <row r="26" spans="2:32" ht="30.75" customHeight="1" x14ac:dyDescent="0.2">
      <c r="B26" s="83">
        <v>8</v>
      </c>
      <c r="C26" s="260"/>
      <c r="D26" s="266"/>
      <c r="E26" s="267"/>
      <c r="F26" s="267"/>
      <c r="G26" s="267"/>
      <c r="H26" s="267"/>
      <c r="I26" s="268"/>
      <c r="J26" s="257"/>
      <c r="K26" s="258"/>
      <c r="L26" s="258"/>
      <c r="M26" s="264"/>
      <c r="N26" s="264"/>
      <c r="O26" s="265"/>
      <c r="S26" s="83">
        <v>8</v>
      </c>
      <c r="T26" s="91"/>
      <c r="U26" s="180"/>
      <c r="V26" s="181"/>
      <c r="W26" s="181"/>
      <c r="X26" s="181"/>
      <c r="Y26" s="181"/>
      <c r="Z26" s="182"/>
      <c r="AA26" s="80"/>
      <c r="AB26" s="81"/>
      <c r="AC26" s="81"/>
      <c r="AD26" s="178"/>
      <c r="AE26" s="178"/>
      <c r="AF26" s="179"/>
    </row>
    <row r="27" spans="2:32" ht="30.75" customHeight="1" x14ac:dyDescent="0.2">
      <c r="B27" s="83">
        <v>9</v>
      </c>
      <c r="C27" s="260"/>
      <c r="D27" s="266"/>
      <c r="E27" s="267"/>
      <c r="F27" s="267"/>
      <c r="G27" s="267"/>
      <c r="H27" s="267"/>
      <c r="I27" s="268"/>
      <c r="J27" s="257"/>
      <c r="K27" s="258"/>
      <c r="L27" s="258"/>
      <c r="M27" s="264"/>
      <c r="N27" s="264"/>
      <c r="O27" s="265"/>
      <c r="S27" s="83">
        <v>9</v>
      </c>
      <c r="T27" s="91"/>
      <c r="U27" s="180"/>
      <c r="V27" s="181"/>
      <c r="W27" s="181"/>
      <c r="X27" s="181"/>
      <c r="Y27" s="181"/>
      <c r="Z27" s="182"/>
      <c r="AA27" s="80"/>
      <c r="AB27" s="81"/>
      <c r="AC27" s="81"/>
      <c r="AD27" s="178"/>
      <c r="AE27" s="178"/>
      <c r="AF27" s="179"/>
    </row>
    <row r="28" spans="2:32" ht="30.75" customHeight="1" x14ac:dyDescent="0.2">
      <c r="B28" s="83">
        <v>10</v>
      </c>
      <c r="C28" s="260"/>
      <c r="D28" s="266"/>
      <c r="E28" s="267"/>
      <c r="F28" s="267"/>
      <c r="G28" s="267"/>
      <c r="H28" s="267"/>
      <c r="I28" s="268"/>
      <c r="J28" s="257"/>
      <c r="K28" s="258"/>
      <c r="L28" s="258"/>
      <c r="M28" s="264"/>
      <c r="N28" s="264"/>
      <c r="O28" s="265"/>
      <c r="S28" s="83">
        <v>10</v>
      </c>
      <c r="T28" s="91"/>
      <c r="U28" s="180"/>
      <c r="V28" s="181"/>
      <c r="W28" s="181"/>
      <c r="X28" s="181"/>
      <c r="Y28" s="181"/>
      <c r="Z28" s="182"/>
      <c r="AA28" s="80"/>
      <c r="AB28" s="81"/>
      <c r="AC28" s="81"/>
      <c r="AD28" s="178"/>
      <c r="AE28" s="178"/>
      <c r="AF28" s="179"/>
    </row>
    <row r="29" spans="2:32" ht="30.75" customHeight="1" x14ac:dyDescent="0.2">
      <c r="B29" s="83">
        <v>11</v>
      </c>
      <c r="C29" s="260"/>
      <c r="D29" s="266"/>
      <c r="E29" s="267"/>
      <c r="F29" s="267"/>
      <c r="G29" s="267"/>
      <c r="H29" s="267"/>
      <c r="I29" s="268"/>
      <c r="J29" s="257"/>
      <c r="K29" s="258"/>
      <c r="L29" s="258"/>
      <c r="M29" s="264"/>
      <c r="N29" s="264"/>
      <c r="O29" s="265"/>
      <c r="S29" s="83">
        <v>11</v>
      </c>
      <c r="T29" s="91"/>
      <c r="U29" s="180"/>
      <c r="V29" s="181"/>
      <c r="W29" s="181"/>
      <c r="X29" s="181"/>
      <c r="Y29" s="181"/>
      <c r="Z29" s="182"/>
      <c r="AA29" s="80"/>
      <c r="AB29" s="81"/>
      <c r="AC29" s="81"/>
      <c r="AD29" s="178"/>
      <c r="AE29" s="178"/>
      <c r="AF29" s="179"/>
    </row>
    <row r="30" spans="2:32" ht="13.5" thickBot="1" x14ac:dyDescent="0.25">
      <c r="B30" s="84"/>
      <c r="C30" s="161"/>
      <c r="D30" s="161"/>
      <c r="E30" s="161"/>
      <c r="F30" s="161"/>
      <c r="G30" s="161"/>
      <c r="H30" s="161"/>
      <c r="I30" s="161"/>
      <c r="J30" s="85"/>
      <c r="K30" s="86"/>
      <c r="L30" s="86"/>
      <c r="M30" s="165"/>
      <c r="N30" s="165"/>
      <c r="O30" s="166"/>
      <c r="S30" s="84"/>
      <c r="T30" s="161"/>
      <c r="U30" s="161"/>
      <c r="V30" s="161"/>
      <c r="W30" s="161"/>
      <c r="X30" s="161"/>
      <c r="Y30" s="161"/>
      <c r="Z30" s="161"/>
      <c r="AA30" s="85"/>
      <c r="AB30" s="86"/>
      <c r="AC30" s="86"/>
      <c r="AD30" s="165"/>
      <c r="AE30" s="165"/>
      <c r="AF30" s="166"/>
    </row>
  </sheetData>
  <sheetProtection algorithmName="SHA-512" hashValue="XB3EC2kUVgcTxGJr/CRdvOVVwWuJcv8oPTuErc73ciBPuXKfQLJvVaWzFK9LKB2N9f/7c4MuMAERt7ixBVTHVA==" saltValue="ZAfDBzuydlaxXauNX9R4TQ==" spinCount="100000" sheet="1" objects="1" scenarios="1"/>
  <protectedRanges>
    <protectedRange sqref="C19:O29" name="Intervalo1"/>
  </protectedRanges>
  <mergeCells count="63">
    <mergeCell ref="U29:Z29"/>
    <mergeCell ref="AD29:AF29"/>
    <mergeCell ref="T30:Z30"/>
    <mergeCell ref="AD30:AF30"/>
    <mergeCell ref="T1:V1"/>
    <mergeCell ref="U26:Z26"/>
    <mergeCell ref="AD26:AF26"/>
    <mergeCell ref="U27:Z27"/>
    <mergeCell ref="AD27:AF27"/>
    <mergeCell ref="U28:Z28"/>
    <mergeCell ref="AD28:AF28"/>
    <mergeCell ref="U23:Z23"/>
    <mergeCell ref="AD23:AF23"/>
    <mergeCell ref="U24:Z24"/>
    <mergeCell ref="AD24:AF24"/>
    <mergeCell ref="U25:Z25"/>
    <mergeCell ref="AD25:AF25"/>
    <mergeCell ref="U20:Z20"/>
    <mergeCell ref="AD20:AF20"/>
    <mergeCell ref="U21:Z21"/>
    <mergeCell ref="AD21:AF21"/>
    <mergeCell ref="U22:Z22"/>
    <mergeCell ref="AD22:AF22"/>
    <mergeCell ref="T2:U2"/>
    <mergeCell ref="T3:U3"/>
    <mergeCell ref="U18:Z18"/>
    <mergeCell ref="AD18:AF18"/>
    <mergeCell ref="U19:Z19"/>
    <mergeCell ref="AD19:AF19"/>
    <mergeCell ref="S17:AF17"/>
    <mergeCell ref="D28:I28"/>
    <mergeCell ref="M28:O28"/>
    <mergeCell ref="D29:I29"/>
    <mergeCell ref="M29:O29"/>
    <mergeCell ref="C30:I30"/>
    <mergeCell ref="M30:O30"/>
    <mergeCell ref="D25:I25"/>
    <mergeCell ref="M25:O25"/>
    <mergeCell ref="D26:I26"/>
    <mergeCell ref="M26:O26"/>
    <mergeCell ref="D27:I27"/>
    <mergeCell ref="M27:O27"/>
    <mergeCell ref="D22:I22"/>
    <mergeCell ref="M22:O22"/>
    <mergeCell ref="D23:I23"/>
    <mergeCell ref="M23:O23"/>
    <mergeCell ref="D24:I24"/>
    <mergeCell ref="M24:O24"/>
    <mergeCell ref="D19:I19"/>
    <mergeCell ref="M19:O19"/>
    <mergeCell ref="D20:I20"/>
    <mergeCell ref="M20:O20"/>
    <mergeCell ref="D21:I21"/>
    <mergeCell ref="M21:O21"/>
    <mergeCell ref="D18:I18"/>
    <mergeCell ref="M18:O18"/>
    <mergeCell ref="B3:M3"/>
    <mergeCell ref="B5:M5"/>
    <mergeCell ref="B6:M6"/>
    <mergeCell ref="B8:M8"/>
    <mergeCell ref="B9:M9"/>
    <mergeCell ref="B10:M10"/>
    <mergeCell ref="B7:M7"/>
  </mergeCells>
  <pageMargins left="0.51181102362204722" right="0.51181102362204722" top="0.78740157480314965" bottom="0.78740157480314965" header="0.31496062992125984" footer="0.31496062992125984"/>
  <pageSetup paperSize="9" scale="6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7C36-1F64-4DDF-97B1-7D6F3489BE81}">
  <sheetPr>
    <pageSetUpPr fitToPage="1"/>
  </sheetPr>
  <dimension ref="B1:AF33"/>
  <sheetViews>
    <sheetView workbookViewId="0">
      <selection activeCell="B8" sqref="B8:M8"/>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7" width="9.140625" style="51"/>
    <col min="18" max="18" width="9.140625" style="51" customWidth="1"/>
    <col min="19" max="19" width="9.140625" style="51" hidden="1" customWidth="1"/>
    <col min="20" max="20" width="15.140625" style="51" hidden="1" customWidth="1"/>
    <col min="21" max="27" width="9.140625" style="51" hidden="1" customWidth="1"/>
    <col min="28" max="29" width="10.7109375" style="51" hidden="1" customWidth="1"/>
    <col min="30" max="32" width="9.140625" style="51" hidden="1" customWidth="1"/>
    <col min="33" max="35" width="9.140625" style="51" customWidth="1"/>
    <col min="36" max="16384" width="9.140625" style="51"/>
  </cols>
  <sheetData>
    <row r="1" spans="2:32" ht="13.5" thickBot="1" x14ac:dyDescent="0.25">
      <c r="T1" s="124" t="s">
        <v>75</v>
      </c>
      <c r="U1" s="151"/>
      <c r="V1" s="125"/>
    </row>
    <row r="2" spans="2:32" s="60" customFormat="1" ht="26.25" thickBot="1" x14ac:dyDescent="0.3">
      <c r="N2" s="61" t="s">
        <v>43</v>
      </c>
      <c r="O2" s="61" t="s">
        <v>91</v>
      </c>
      <c r="P2" s="39" t="s">
        <v>60</v>
      </c>
      <c r="T2" s="169" t="s">
        <v>91</v>
      </c>
      <c r="U2" s="171"/>
      <c r="V2" s="39" t="s">
        <v>60</v>
      </c>
    </row>
    <row r="3" spans="2:32" ht="25.5" customHeight="1" thickBot="1" x14ac:dyDescent="0.25">
      <c r="B3" s="155" t="s">
        <v>148</v>
      </c>
      <c r="C3" s="156"/>
      <c r="D3" s="156"/>
      <c r="E3" s="156"/>
      <c r="F3" s="156"/>
      <c r="G3" s="156"/>
      <c r="H3" s="156"/>
      <c r="I3" s="156"/>
      <c r="J3" s="156"/>
      <c r="K3" s="156"/>
      <c r="L3" s="156"/>
      <c r="M3" s="157"/>
      <c r="N3" s="62">
        <v>5</v>
      </c>
      <c r="O3" s="92">
        <f>COUNTA(D18:D32)</f>
        <v>0</v>
      </c>
      <c r="P3" s="70">
        <f>O3*N3</f>
        <v>0</v>
      </c>
      <c r="T3" s="189">
        <f>COUNTA(U18:U32)</f>
        <v>0</v>
      </c>
      <c r="U3" s="190"/>
      <c r="V3" s="70">
        <f>T3*N3</f>
        <v>0</v>
      </c>
    </row>
    <row r="4" spans="2:32" ht="13.5" thickBot="1" x14ac:dyDescent="0.25"/>
    <row r="5" spans="2:32" ht="13.5" thickBot="1" x14ac:dyDescent="0.25">
      <c r="B5" s="145" t="s">
        <v>101</v>
      </c>
      <c r="C5" s="146"/>
      <c r="D5" s="146"/>
      <c r="E5" s="146"/>
      <c r="F5" s="146"/>
      <c r="G5" s="146"/>
      <c r="H5" s="146"/>
      <c r="I5" s="146"/>
      <c r="J5" s="146"/>
      <c r="K5" s="146"/>
      <c r="L5" s="146"/>
      <c r="M5" s="147"/>
      <c r="O5" s="65"/>
    </row>
    <row r="6" spans="2:32" ht="34.5" customHeight="1" x14ac:dyDescent="0.2">
      <c r="B6" s="142" t="s">
        <v>142</v>
      </c>
      <c r="C6" s="143"/>
      <c r="D6" s="143"/>
      <c r="E6" s="143"/>
      <c r="F6" s="143"/>
      <c r="G6" s="143"/>
      <c r="H6" s="143"/>
      <c r="I6" s="143"/>
      <c r="J6" s="143"/>
      <c r="K6" s="143"/>
      <c r="L6" s="143"/>
      <c r="M6" s="144"/>
    </row>
    <row r="7" spans="2:32" ht="18.75" customHeight="1" x14ac:dyDescent="0.2">
      <c r="B7" s="142" t="s">
        <v>143</v>
      </c>
      <c r="C7" s="143"/>
      <c r="D7" s="143"/>
      <c r="E7" s="143"/>
      <c r="F7" s="143"/>
      <c r="G7" s="143"/>
      <c r="H7" s="143"/>
      <c r="I7" s="143"/>
      <c r="J7" s="143"/>
      <c r="K7" s="143"/>
      <c r="L7" s="143"/>
      <c r="M7" s="144"/>
    </row>
    <row r="8" spans="2:32" ht="25.5" customHeight="1" x14ac:dyDescent="0.2">
      <c r="B8" s="142" t="s">
        <v>226</v>
      </c>
      <c r="C8" s="143"/>
      <c r="D8" s="143"/>
      <c r="E8" s="143"/>
      <c r="F8" s="143"/>
      <c r="G8" s="143"/>
      <c r="H8" s="143"/>
      <c r="I8" s="143"/>
      <c r="J8" s="143"/>
      <c r="K8" s="143"/>
      <c r="L8" s="143"/>
      <c r="M8" s="144"/>
    </row>
    <row r="9" spans="2:32" ht="31.5" customHeight="1" thickBot="1" x14ac:dyDescent="0.25">
      <c r="B9" s="148" t="s">
        <v>106</v>
      </c>
      <c r="C9" s="149"/>
      <c r="D9" s="149"/>
      <c r="E9" s="149"/>
      <c r="F9" s="149"/>
      <c r="G9" s="149"/>
      <c r="H9" s="149"/>
      <c r="I9" s="149"/>
      <c r="J9" s="149"/>
      <c r="K9" s="149"/>
      <c r="L9" s="149"/>
      <c r="M9" s="150"/>
    </row>
    <row r="11" spans="2:32" ht="13.5" thickBot="1" x14ac:dyDescent="0.25">
      <c r="B11" s="51" t="s">
        <v>49</v>
      </c>
    </row>
    <row r="12" spans="2:32" ht="13.5" thickBot="1" x14ac:dyDescent="0.25">
      <c r="B12" s="55"/>
      <c r="C12" s="51" t="s">
        <v>50</v>
      </c>
    </row>
    <row r="13" spans="2:32" ht="13.5" thickBot="1" x14ac:dyDescent="0.25">
      <c r="B13" s="66"/>
      <c r="C13" s="51" t="s">
        <v>51</v>
      </c>
    </row>
    <row r="14" spans="2:32" ht="13.5" thickBot="1" x14ac:dyDescent="0.25">
      <c r="B14" s="56"/>
      <c r="C14" s="51" t="s">
        <v>52</v>
      </c>
    </row>
    <row r="15" spans="2:32" ht="13.5" thickBot="1" x14ac:dyDescent="0.25"/>
    <row r="16" spans="2:32" ht="13.5" thickBot="1" x14ac:dyDescent="0.25">
      <c r="S16" s="124" t="s">
        <v>75</v>
      </c>
      <c r="T16" s="151"/>
      <c r="U16" s="151"/>
      <c r="V16" s="151"/>
      <c r="W16" s="151"/>
      <c r="X16" s="151"/>
      <c r="Y16" s="151"/>
      <c r="Z16" s="151"/>
      <c r="AA16" s="151"/>
      <c r="AB16" s="151"/>
      <c r="AC16" s="151"/>
      <c r="AD16" s="151"/>
      <c r="AE16" s="151"/>
      <c r="AF16" s="125"/>
    </row>
    <row r="17" spans="2:32" ht="13.5" thickBot="1" x14ac:dyDescent="0.25">
      <c r="B17" s="77" t="s">
        <v>64</v>
      </c>
      <c r="C17" s="93" t="s">
        <v>71</v>
      </c>
      <c r="D17" s="183" t="s">
        <v>225</v>
      </c>
      <c r="E17" s="184"/>
      <c r="F17" s="184"/>
      <c r="G17" s="184"/>
      <c r="H17" s="184"/>
      <c r="I17" s="185"/>
      <c r="J17" s="78" t="s">
        <v>66</v>
      </c>
      <c r="K17" s="78" t="s">
        <v>67</v>
      </c>
      <c r="L17" s="78" t="s">
        <v>68</v>
      </c>
      <c r="M17" s="167" t="s">
        <v>46</v>
      </c>
      <c r="N17" s="167"/>
      <c r="O17" s="168"/>
      <c r="S17" s="77" t="s">
        <v>64</v>
      </c>
      <c r="T17" s="93" t="s">
        <v>71</v>
      </c>
      <c r="U17" s="183" t="s">
        <v>70</v>
      </c>
      <c r="V17" s="184"/>
      <c r="W17" s="184"/>
      <c r="X17" s="184"/>
      <c r="Y17" s="184"/>
      <c r="Z17" s="185"/>
      <c r="AA17" s="78" t="s">
        <v>66</v>
      </c>
      <c r="AB17" s="78" t="s">
        <v>67</v>
      </c>
      <c r="AC17" s="78" t="s">
        <v>68</v>
      </c>
      <c r="AD17" s="167" t="s">
        <v>46</v>
      </c>
      <c r="AE17" s="167"/>
      <c r="AF17" s="168"/>
    </row>
    <row r="18" spans="2:32" ht="21" customHeight="1" x14ac:dyDescent="0.2">
      <c r="B18" s="79">
        <v>1</v>
      </c>
      <c r="C18" s="260"/>
      <c r="D18" s="261"/>
      <c r="E18" s="262"/>
      <c r="F18" s="262"/>
      <c r="G18" s="262"/>
      <c r="H18" s="262"/>
      <c r="I18" s="263"/>
      <c r="J18" s="257"/>
      <c r="K18" s="258"/>
      <c r="L18" s="258"/>
      <c r="M18" s="264"/>
      <c r="N18" s="264"/>
      <c r="O18" s="265"/>
      <c r="S18" s="79">
        <v>1</v>
      </c>
      <c r="T18" s="91"/>
      <c r="U18" s="186"/>
      <c r="V18" s="187"/>
      <c r="W18" s="187"/>
      <c r="X18" s="187"/>
      <c r="Y18" s="187"/>
      <c r="Z18" s="188"/>
      <c r="AA18" s="80"/>
      <c r="AB18" s="81"/>
      <c r="AC18" s="81"/>
      <c r="AD18" s="178"/>
      <c r="AE18" s="178"/>
      <c r="AF18" s="179"/>
    </row>
    <row r="19" spans="2:32" ht="21" customHeight="1" x14ac:dyDescent="0.2">
      <c r="B19" s="83">
        <v>2</v>
      </c>
      <c r="C19" s="260"/>
      <c r="D19" s="266"/>
      <c r="E19" s="267"/>
      <c r="F19" s="267"/>
      <c r="G19" s="267"/>
      <c r="H19" s="267"/>
      <c r="I19" s="268"/>
      <c r="J19" s="257"/>
      <c r="K19" s="258"/>
      <c r="L19" s="258"/>
      <c r="M19" s="264"/>
      <c r="N19" s="264"/>
      <c r="O19" s="265"/>
      <c r="S19" s="83">
        <v>2</v>
      </c>
      <c r="T19" s="91"/>
      <c r="U19" s="180"/>
      <c r="V19" s="181"/>
      <c r="W19" s="181"/>
      <c r="X19" s="181"/>
      <c r="Y19" s="181"/>
      <c r="Z19" s="182"/>
      <c r="AA19" s="80"/>
      <c r="AB19" s="81"/>
      <c r="AC19" s="81"/>
      <c r="AD19" s="178"/>
      <c r="AE19" s="178"/>
      <c r="AF19" s="179"/>
    </row>
    <row r="20" spans="2:32" ht="21" customHeight="1" x14ac:dyDescent="0.2">
      <c r="B20" s="83">
        <v>3</v>
      </c>
      <c r="C20" s="260"/>
      <c r="D20" s="266"/>
      <c r="E20" s="267"/>
      <c r="F20" s="267"/>
      <c r="G20" s="267"/>
      <c r="H20" s="267"/>
      <c r="I20" s="268"/>
      <c r="J20" s="257"/>
      <c r="K20" s="258"/>
      <c r="L20" s="258"/>
      <c r="M20" s="264"/>
      <c r="N20" s="264"/>
      <c r="O20" s="265"/>
      <c r="S20" s="83">
        <v>3</v>
      </c>
      <c r="T20" s="91"/>
      <c r="U20" s="180"/>
      <c r="V20" s="181"/>
      <c r="W20" s="181"/>
      <c r="X20" s="181"/>
      <c r="Y20" s="181"/>
      <c r="Z20" s="182"/>
      <c r="AA20" s="80"/>
      <c r="AB20" s="81"/>
      <c r="AC20" s="81"/>
      <c r="AD20" s="178"/>
      <c r="AE20" s="178"/>
      <c r="AF20" s="179"/>
    </row>
    <row r="21" spans="2:32" ht="21" customHeight="1" x14ac:dyDescent="0.2">
      <c r="B21" s="83">
        <v>4</v>
      </c>
      <c r="C21" s="260"/>
      <c r="D21" s="266"/>
      <c r="E21" s="267"/>
      <c r="F21" s="267"/>
      <c r="G21" s="267"/>
      <c r="H21" s="267"/>
      <c r="I21" s="268"/>
      <c r="J21" s="257"/>
      <c r="K21" s="258"/>
      <c r="L21" s="258"/>
      <c r="M21" s="264"/>
      <c r="N21" s="264"/>
      <c r="O21" s="265"/>
      <c r="S21" s="83">
        <v>4</v>
      </c>
      <c r="T21" s="91"/>
      <c r="U21" s="180"/>
      <c r="V21" s="181"/>
      <c r="W21" s="181"/>
      <c r="X21" s="181"/>
      <c r="Y21" s="181"/>
      <c r="Z21" s="182"/>
      <c r="AA21" s="80"/>
      <c r="AB21" s="81"/>
      <c r="AC21" s="81"/>
      <c r="AD21" s="178"/>
      <c r="AE21" s="178"/>
      <c r="AF21" s="179"/>
    </row>
    <row r="22" spans="2:32" ht="21" customHeight="1" x14ac:dyDescent="0.2">
      <c r="B22" s="83">
        <v>5</v>
      </c>
      <c r="C22" s="260"/>
      <c r="D22" s="266"/>
      <c r="E22" s="267"/>
      <c r="F22" s="267"/>
      <c r="G22" s="267"/>
      <c r="H22" s="267"/>
      <c r="I22" s="268"/>
      <c r="J22" s="257"/>
      <c r="K22" s="258"/>
      <c r="L22" s="258"/>
      <c r="M22" s="264"/>
      <c r="N22" s="264"/>
      <c r="O22" s="265"/>
      <c r="S22" s="83">
        <v>5</v>
      </c>
      <c r="T22" s="91"/>
      <c r="U22" s="180"/>
      <c r="V22" s="181"/>
      <c r="W22" s="181"/>
      <c r="X22" s="181"/>
      <c r="Y22" s="181"/>
      <c r="Z22" s="182"/>
      <c r="AA22" s="80"/>
      <c r="AB22" s="81"/>
      <c r="AC22" s="81"/>
      <c r="AD22" s="178"/>
      <c r="AE22" s="178"/>
      <c r="AF22" s="179"/>
    </row>
    <row r="23" spans="2:32" ht="21" customHeight="1" x14ac:dyDescent="0.2">
      <c r="B23" s="83">
        <v>6</v>
      </c>
      <c r="C23" s="260"/>
      <c r="D23" s="266"/>
      <c r="E23" s="267"/>
      <c r="F23" s="267"/>
      <c r="G23" s="267"/>
      <c r="H23" s="267"/>
      <c r="I23" s="268"/>
      <c r="J23" s="257"/>
      <c r="K23" s="258"/>
      <c r="L23" s="258"/>
      <c r="M23" s="264"/>
      <c r="N23" s="264"/>
      <c r="O23" s="265"/>
      <c r="S23" s="83">
        <v>6</v>
      </c>
      <c r="T23" s="91"/>
      <c r="U23" s="180"/>
      <c r="V23" s="181"/>
      <c r="W23" s="181"/>
      <c r="X23" s="181"/>
      <c r="Y23" s="181"/>
      <c r="Z23" s="182"/>
      <c r="AA23" s="80"/>
      <c r="AB23" s="81"/>
      <c r="AC23" s="81"/>
      <c r="AD23" s="178"/>
      <c r="AE23" s="178"/>
      <c r="AF23" s="179"/>
    </row>
    <row r="24" spans="2:32" ht="21" customHeight="1" x14ac:dyDescent="0.2">
      <c r="B24" s="83">
        <v>7</v>
      </c>
      <c r="C24" s="260"/>
      <c r="D24" s="266"/>
      <c r="E24" s="267"/>
      <c r="F24" s="267"/>
      <c r="G24" s="267"/>
      <c r="H24" s="267"/>
      <c r="I24" s="268"/>
      <c r="J24" s="257"/>
      <c r="K24" s="258"/>
      <c r="L24" s="258"/>
      <c r="M24" s="264"/>
      <c r="N24" s="264"/>
      <c r="O24" s="265"/>
      <c r="S24" s="83">
        <v>7</v>
      </c>
      <c r="T24" s="91"/>
      <c r="U24" s="180"/>
      <c r="V24" s="181"/>
      <c r="W24" s="181"/>
      <c r="X24" s="181"/>
      <c r="Y24" s="181"/>
      <c r="Z24" s="182"/>
      <c r="AA24" s="80"/>
      <c r="AB24" s="81"/>
      <c r="AC24" s="81"/>
      <c r="AD24" s="178"/>
      <c r="AE24" s="178"/>
      <c r="AF24" s="179"/>
    </row>
    <row r="25" spans="2:32" ht="21" customHeight="1" x14ac:dyDescent="0.2">
      <c r="B25" s="83">
        <v>8</v>
      </c>
      <c r="C25" s="260"/>
      <c r="D25" s="266"/>
      <c r="E25" s="267"/>
      <c r="F25" s="267"/>
      <c r="G25" s="267"/>
      <c r="H25" s="267"/>
      <c r="I25" s="268"/>
      <c r="J25" s="257"/>
      <c r="K25" s="258"/>
      <c r="L25" s="258"/>
      <c r="M25" s="264"/>
      <c r="N25" s="264"/>
      <c r="O25" s="265"/>
      <c r="S25" s="83">
        <v>8</v>
      </c>
      <c r="T25" s="91"/>
      <c r="U25" s="180"/>
      <c r="V25" s="181"/>
      <c r="W25" s="181"/>
      <c r="X25" s="181"/>
      <c r="Y25" s="181"/>
      <c r="Z25" s="182"/>
      <c r="AA25" s="80"/>
      <c r="AB25" s="81"/>
      <c r="AC25" s="81"/>
      <c r="AD25" s="178"/>
      <c r="AE25" s="178"/>
      <c r="AF25" s="179"/>
    </row>
    <row r="26" spans="2:32" ht="21" customHeight="1" x14ac:dyDescent="0.2">
      <c r="B26" s="83">
        <v>9</v>
      </c>
      <c r="C26" s="260"/>
      <c r="D26" s="266"/>
      <c r="E26" s="267"/>
      <c r="F26" s="267"/>
      <c r="G26" s="267"/>
      <c r="H26" s="267"/>
      <c r="I26" s="268"/>
      <c r="J26" s="257"/>
      <c r="K26" s="258"/>
      <c r="L26" s="258"/>
      <c r="M26" s="264"/>
      <c r="N26" s="264"/>
      <c r="O26" s="265"/>
      <c r="S26" s="83">
        <v>9</v>
      </c>
      <c r="T26" s="91"/>
      <c r="U26" s="180"/>
      <c r="V26" s="181"/>
      <c r="W26" s="181"/>
      <c r="X26" s="181"/>
      <c r="Y26" s="181"/>
      <c r="Z26" s="182"/>
      <c r="AA26" s="80"/>
      <c r="AB26" s="81"/>
      <c r="AC26" s="81"/>
      <c r="AD26" s="178"/>
      <c r="AE26" s="178"/>
      <c r="AF26" s="179"/>
    </row>
    <row r="27" spans="2:32" ht="21" customHeight="1" x14ac:dyDescent="0.2">
      <c r="B27" s="83">
        <v>10</v>
      </c>
      <c r="C27" s="260"/>
      <c r="D27" s="266"/>
      <c r="E27" s="267"/>
      <c r="F27" s="267"/>
      <c r="G27" s="267"/>
      <c r="H27" s="267"/>
      <c r="I27" s="268"/>
      <c r="J27" s="257"/>
      <c r="K27" s="258"/>
      <c r="L27" s="258"/>
      <c r="M27" s="264"/>
      <c r="N27" s="264"/>
      <c r="O27" s="265"/>
      <c r="S27" s="83">
        <v>10</v>
      </c>
      <c r="T27" s="91"/>
      <c r="U27" s="180"/>
      <c r="V27" s="181"/>
      <c r="W27" s="181"/>
      <c r="X27" s="181"/>
      <c r="Y27" s="181"/>
      <c r="Z27" s="182"/>
      <c r="AA27" s="80"/>
      <c r="AB27" s="81"/>
      <c r="AC27" s="81"/>
      <c r="AD27" s="178"/>
      <c r="AE27" s="178"/>
      <c r="AF27" s="179"/>
    </row>
    <row r="28" spans="2:32" ht="21" customHeight="1" x14ac:dyDescent="0.2">
      <c r="B28" s="83">
        <v>11</v>
      </c>
      <c r="C28" s="260"/>
      <c r="D28" s="266"/>
      <c r="E28" s="267"/>
      <c r="F28" s="267"/>
      <c r="G28" s="267"/>
      <c r="H28" s="267"/>
      <c r="I28" s="268"/>
      <c r="J28" s="257"/>
      <c r="K28" s="258"/>
      <c r="L28" s="258"/>
      <c r="M28" s="264"/>
      <c r="N28" s="264"/>
      <c r="O28" s="265"/>
      <c r="S28" s="83">
        <v>11</v>
      </c>
      <c r="T28" s="91"/>
      <c r="U28" s="180"/>
      <c r="V28" s="181"/>
      <c r="W28" s="181"/>
      <c r="X28" s="181"/>
      <c r="Y28" s="181"/>
      <c r="Z28" s="182"/>
      <c r="AA28" s="80"/>
      <c r="AB28" s="81"/>
      <c r="AC28" s="81"/>
      <c r="AD28" s="178"/>
      <c r="AE28" s="178"/>
      <c r="AF28" s="179"/>
    </row>
    <row r="29" spans="2:32" ht="21" customHeight="1" x14ac:dyDescent="0.2">
      <c r="B29" s="83">
        <v>12</v>
      </c>
      <c r="C29" s="260"/>
      <c r="D29" s="266"/>
      <c r="E29" s="267"/>
      <c r="F29" s="267"/>
      <c r="G29" s="267"/>
      <c r="H29" s="267"/>
      <c r="I29" s="268"/>
      <c r="J29" s="257"/>
      <c r="K29" s="258"/>
      <c r="L29" s="258"/>
      <c r="M29" s="264"/>
      <c r="N29" s="264"/>
      <c r="O29" s="265"/>
      <c r="S29" s="83">
        <v>12</v>
      </c>
      <c r="T29" s="91"/>
      <c r="U29" s="180"/>
      <c r="V29" s="181"/>
      <c r="W29" s="181"/>
      <c r="X29" s="181"/>
      <c r="Y29" s="181"/>
      <c r="Z29" s="182"/>
      <c r="AA29" s="80"/>
      <c r="AB29" s="81"/>
      <c r="AC29" s="81"/>
      <c r="AD29" s="178"/>
      <c r="AE29" s="178"/>
      <c r="AF29" s="179"/>
    </row>
    <row r="30" spans="2:32" ht="21" customHeight="1" x14ac:dyDescent="0.2">
      <c r="B30" s="83">
        <v>13</v>
      </c>
      <c r="C30" s="260"/>
      <c r="D30" s="266"/>
      <c r="E30" s="267"/>
      <c r="F30" s="267"/>
      <c r="G30" s="267"/>
      <c r="H30" s="267"/>
      <c r="I30" s="268"/>
      <c r="J30" s="257"/>
      <c r="K30" s="258"/>
      <c r="L30" s="258"/>
      <c r="M30" s="264"/>
      <c r="N30" s="264"/>
      <c r="O30" s="265"/>
      <c r="S30" s="83">
        <v>13</v>
      </c>
      <c r="T30" s="91"/>
      <c r="U30" s="180"/>
      <c r="V30" s="181"/>
      <c r="W30" s="181"/>
      <c r="X30" s="181"/>
      <c r="Y30" s="181"/>
      <c r="Z30" s="182"/>
      <c r="AA30" s="80"/>
      <c r="AB30" s="81"/>
      <c r="AC30" s="81"/>
      <c r="AD30" s="178"/>
      <c r="AE30" s="178"/>
      <c r="AF30" s="179"/>
    </row>
    <row r="31" spans="2:32" ht="21" customHeight="1" x14ac:dyDescent="0.2">
      <c r="B31" s="83">
        <v>14</v>
      </c>
      <c r="C31" s="260"/>
      <c r="D31" s="266"/>
      <c r="E31" s="267"/>
      <c r="F31" s="267"/>
      <c r="G31" s="267"/>
      <c r="H31" s="267"/>
      <c r="I31" s="268"/>
      <c r="J31" s="257"/>
      <c r="K31" s="258"/>
      <c r="L31" s="258"/>
      <c r="M31" s="264"/>
      <c r="N31" s="264"/>
      <c r="O31" s="265"/>
      <c r="S31" s="83">
        <v>14</v>
      </c>
      <c r="T31" s="91"/>
      <c r="U31" s="180"/>
      <c r="V31" s="181"/>
      <c r="W31" s="181"/>
      <c r="X31" s="181"/>
      <c r="Y31" s="181"/>
      <c r="Z31" s="182"/>
      <c r="AA31" s="80"/>
      <c r="AB31" s="81"/>
      <c r="AC31" s="81"/>
      <c r="AD31" s="178"/>
      <c r="AE31" s="178"/>
      <c r="AF31" s="179"/>
    </row>
    <row r="32" spans="2:32" ht="21" customHeight="1" x14ac:dyDescent="0.2">
      <c r="B32" s="83">
        <v>15</v>
      </c>
      <c r="C32" s="260"/>
      <c r="D32" s="266"/>
      <c r="E32" s="267"/>
      <c r="F32" s="267"/>
      <c r="G32" s="267"/>
      <c r="H32" s="267"/>
      <c r="I32" s="268"/>
      <c r="J32" s="257"/>
      <c r="K32" s="258"/>
      <c r="L32" s="258"/>
      <c r="M32" s="264"/>
      <c r="N32" s="264"/>
      <c r="O32" s="265"/>
      <c r="S32" s="83">
        <v>15</v>
      </c>
      <c r="T32" s="91"/>
      <c r="U32" s="180"/>
      <c r="V32" s="181"/>
      <c r="W32" s="181"/>
      <c r="X32" s="181"/>
      <c r="Y32" s="181"/>
      <c r="Z32" s="182"/>
      <c r="AA32" s="80"/>
      <c r="AB32" s="81"/>
      <c r="AC32" s="81"/>
      <c r="AD32" s="178"/>
      <c r="AE32" s="178"/>
      <c r="AF32" s="179"/>
    </row>
    <row r="33" spans="2:32" ht="13.5" thickBot="1" x14ac:dyDescent="0.25">
      <c r="B33" s="84"/>
      <c r="C33" s="161"/>
      <c r="D33" s="161"/>
      <c r="E33" s="161"/>
      <c r="F33" s="161"/>
      <c r="G33" s="161"/>
      <c r="H33" s="161"/>
      <c r="I33" s="161"/>
      <c r="J33" s="85"/>
      <c r="K33" s="86"/>
      <c r="L33" s="86"/>
      <c r="M33" s="165"/>
      <c r="N33" s="165"/>
      <c r="O33" s="166"/>
      <c r="S33" s="84"/>
      <c r="T33" s="161"/>
      <c r="U33" s="161"/>
      <c r="V33" s="161"/>
      <c r="W33" s="161"/>
      <c r="X33" s="161"/>
      <c r="Y33" s="161"/>
      <c r="Z33" s="161"/>
      <c r="AA33" s="85"/>
      <c r="AB33" s="86"/>
      <c r="AC33" s="86"/>
      <c r="AD33" s="165"/>
      <c r="AE33" s="165"/>
      <c r="AF33" s="166"/>
    </row>
  </sheetData>
  <sheetProtection algorithmName="SHA-512" hashValue="XsVKNxPGl+oYSj/QE6nsoTmMZp6aDJxpZxf8ZCMfK+sBE4h4yxoTyTHdaU7Mv+7vLpbsYHzyEJGDoXQvNUB9Jw==" saltValue="A7haFYbgmSavmijblJTRGg==" spinCount="100000" sheet="1" objects="1" scenarios="1"/>
  <protectedRanges>
    <protectedRange sqref="C18:O32" name="Intervalo1"/>
  </protectedRanges>
  <mergeCells count="78">
    <mergeCell ref="U32:Z32"/>
    <mergeCell ref="AD32:AF32"/>
    <mergeCell ref="T33:Z33"/>
    <mergeCell ref="AD33:AF33"/>
    <mergeCell ref="T1:V1"/>
    <mergeCell ref="U25:Z25"/>
    <mergeCell ref="AD25:AF25"/>
    <mergeCell ref="U26:Z26"/>
    <mergeCell ref="AD26:AF26"/>
    <mergeCell ref="U27:Z27"/>
    <mergeCell ref="AD27:AF27"/>
    <mergeCell ref="U22:Z22"/>
    <mergeCell ref="AD22:AF22"/>
    <mergeCell ref="U23:Z23"/>
    <mergeCell ref="AD23:AF23"/>
    <mergeCell ref="U24:Z24"/>
    <mergeCell ref="AD24:AF24"/>
    <mergeCell ref="U19:Z19"/>
    <mergeCell ref="AD19:AF19"/>
    <mergeCell ref="U20:Z20"/>
    <mergeCell ref="AD20:AF20"/>
    <mergeCell ref="U21:Z21"/>
    <mergeCell ref="AD21:AF21"/>
    <mergeCell ref="T2:U2"/>
    <mergeCell ref="T3:U3"/>
    <mergeCell ref="U17:Z17"/>
    <mergeCell ref="AD17:AF17"/>
    <mergeCell ref="U18:Z18"/>
    <mergeCell ref="AD18:AF18"/>
    <mergeCell ref="S16:AF16"/>
    <mergeCell ref="D27:I27"/>
    <mergeCell ref="M27:O27"/>
    <mergeCell ref="D32:I32"/>
    <mergeCell ref="M32:O32"/>
    <mergeCell ref="C33:I33"/>
    <mergeCell ref="M33:O33"/>
    <mergeCell ref="D28:I28"/>
    <mergeCell ref="M28:O28"/>
    <mergeCell ref="D30:I30"/>
    <mergeCell ref="M30:O30"/>
    <mergeCell ref="D24:I24"/>
    <mergeCell ref="M24:O24"/>
    <mergeCell ref="D25:I25"/>
    <mergeCell ref="M25:O25"/>
    <mergeCell ref="D26:I26"/>
    <mergeCell ref="M26:O26"/>
    <mergeCell ref="D21:I21"/>
    <mergeCell ref="M21:O21"/>
    <mergeCell ref="D22:I22"/>
    <mergeCell ref="M22:O22"/>
    <mergeCell ref="D23:I23"/>
    <mergeCell ref="M23:O23"/>
    <mergeCell ref="D18:I18"/>
    <mergeCell ref="M18:O18"/>
    <mergeCell ref="D19:I19"/>
    <mergeCell ref="M19:O19"/>
    <mergeCell ref="D20:I20"/>
    <mergeCell ref="M20:O20"/>
    <mergeCell ref="D17:I17"/>
    <mergeCell ref="M17:O17"/>
    <mergeCell ref="B3:M3"/>
    <mergeCell ref="B5:M5"/>
    <mergeCell ref="B6:M6"/>
    <mergeCell ref="B7:M7"/>
    <mergeCell ref="B8:M8"/>
    <mergeCell ref="B9:M9"/>
    <mergeCell ref="U28:Z28"/>
    <mergeCell ref="AD28:AF28"/>
    <mergeCell ref="D29:I29"/>
    <mergeCell ref="M29:O29"/>
    <mergeCell ref="U29:Z29"/>
    <mergeCell ref="AD29:AF29"/>
    <mergeCell ref="U30:Z30"/>
    <mergeCell ref="AD30:AF30"/>
    <mergeCell ref="D31:I31"/>
    <mergeCell ref="M31:O31"/>
    <mergeCell ref="U31:Z31"/>
    <mergeCell ref="AD31:AF31"/>
  </mergeCells>
  <pageMargins left="0.51181102362204722" right="0.51181102362204722" top="0.78740157480314965" bottom="0.78740157480314965" header="0.31496062992125984" footer="0.31496062992125984"/>
  <pageSetup paperSize="9" scale="82"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DC6C7-EA5F-4108-AA27-BBFDE1E11D2E}">
  <sheetPr>
    <pageSetUpPr fitToPage="1"/>
  </sheetPr>
  <dimension ref="A1:S22"/>
  <sheetViews>
    <sheetView workbookViewId="0">
      <selection activeCell="B8" sqref="B8:M8"/>
    </sheetView>
  </sheetViews>
  <sheetFormatPr defaultRowHeight="12.75" x14ac:dyDescent="0.2"/>
  <cols>
    <col min="1" max="1" width="9.140625" style="51"/>
    <col min="2" max="2" width="25.140625" style="51" customWidth="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22.5703125" style="51" customWidth="1"/>
    <col min="15" max="15" width="22.28515625" style="51" customWidth="1"/>
    <col min="16" max="16" width="9.140625" style="51"/>
    <col min="17" max="17" width="0" style="51" hidden="1" customWidth="1"/>
    <col min="18" max="18" width="22.5703125" style="51" hidden="1" customWidth="1"/>
    <col min="19" max="19" width="22.28515625" style="51" hidden="1" customWidth="1"/>
    <col min="20" max="16384" width="9.140625" style="51"/>
  </cols>
  <sheetData>
    <row r="1" spans="1:19" ht="13.5" thickBot="1" x14ac:dyDescent="0.25">
      <c r="R1" s="124" t="s">
        <v>75</v>
      </c>
      <c r="S1" s="125"/>
    </row>
    <row r="2" spans="1:19" s="60" customFormat="1" ht="13.5" thickBot="1" x14ac:dyDescent="0.3">
      <c r="N2" s="38" t="s">
        <v>72</v>
      </c>
      <c r="O2" s="39" t="s">
        <v>58</v>
      </c>
      <c r="R2" s="38" t="s">
        <v>72</v>
      </c>
      <c r="S2" s="39" t="s">
        <v>58</v>
      </c>
    </row>
    <row r="3" spans="1:19" ht="109.5" customHeight="1" thickBot="1" x14ac:dyDescent="0.25">
      <c r="B3" s="155" t="s">
        <v>204</v>
      </c>
      <c r="C3" s="156"/>
      <c r="D3" s="156"/>
      <c r="E3" s="156"/>
      <c r="F3" s="156"/>
      <c r="G3" s="156"/>
      <c r="H3" s="156"/>
      <c r="I3" s="156"/>
      <c r="J3" s="156"/>
      <c r="K3" s="156"/>
      <c r="L3" s="156"/>
      <c r="M3" s="157"/>
      <c r="N3" s="52" t="s">
        <v>206</v>
      </c>
      <c r="O3" s="53">
        <f>VLOOKUP(N3,B17:C22,2,FALSE)</f>
        <v>0</v>
      </c>
      <c r="R3" s="52" t="s">
        <v>34</v>
      </c>
      <c r="S3" s="53">
        <f>VLOOKUP(R3,B17:C22,2,FALSE)</f>
        <v>10</v>
      </c>
    </row>
    <row r="4" spans="1:19" ht="13.5" thickBot="1" x14ac:dyDescent="0.25"/>
    <row r="5" spans="1:19" ht="13.5" thickBot="1" x14ac:dyDescent="0.25">
      <c r="B5" s="145" t="s">
        <v>101</v>
      </c>
      <c r="C5" s="146"/>
      <c r="D5" s="146"/>
      <c r="E5" s="146"/>
      <c r="F5" s="146"/>
      <c r="G5" s="146"/>
      <c r="H5" s="146"/>
      <c r="I5" s="146"/>
      <c r="J5" s="146"/>
      <c r="K5" s="146"/>
      <c r="L5" s="146"/>
      <c r="M5" s="147"/>
      <c r="O5" s="65"/>
      <c r="S5" s="65"/>
    </row>
    <row r="6" spans="1:19" ht="34.5" customHeight="1" x14ac:dyDescent="0.2">
      <c r="B6" s="142" t="s">
        <v>169</v>
      </c>
      <c r="C6" s="143"/>
      <c r="D6" s="143"/>
      <c r="E6" s="143"/>
      <c r="F6" s="143"/>
      <c r="G6" s="143"/>
      <c r="H6" s="143"/>
      <c r="I6" s="143"/>
      <c r="J6" s="143"/>
      <c r="K6" s="143"/>
      <c r="L6" s="143"/>
      <c r="M6" s="144"/>
    </row>
    <row r="7" spans="1:19" ht="23.25" customHeight="1" x14ac:dyDescent="0.2">
      <c r="B7" s="142" t="s">
        <v>170</v>
      </c>
      <c r="C7" s="143"/>
      <c r="D7" s="143"/>
      <c r="E7" s="143"/>
      <c r="F7" s="143"/>
      <c r="G7" s="143"/>
      <c r="H7" s="143"/>
      <c r="I7" s="143"/>
      <c r="J7" s="143"/>
      <c r="K7" s="143"/>
      <c r="L7" s="143"/>
      <c r="M7" s="144"/>
    </row>
    <row r="8" spans="1:19" ht="22.5" customHeight="1" x14ac:dyDescent="0.2">
      <c r="B8" s="142" t="s">
        <v>227</v>
      </c>
      <c r="C8" s="143"/>
      <c r="D8" s="143"/>
      <c r="E8" s="143"/>
      <c r="F8" s="143"/>
      <c r="G8" s="143"/>
      <c r="H8" s="143"/>
      <c r="I8" s="143"/>
      <c r="J8" s="143"/>
      <c r="K8" s="143"/>
      <c r="L8" s="143"/>
      <c r="M8" s="144"/>
    </row>
    <row r="9" spans="1:19" ht="31.5" customHeight="1" thickBot="1" x14ac:dyDescent="0.25">
      <c r="B9" s="148" t="s">
        <v>106</v>
      </c>
      <c r="C9" s="149"/>
      <c r="D9" s="149"/>
      <c r="E9" s="149"/>
      <c r="F9" s="149"/>
      <c r="G9" s="149"/>
      <c r="H9" s="149"/>
      <c r="I9" s="149"/>
      <c r="J9" s="149"/>
      <c r="K9" s="149"/>
      <c r="L9" s="149"/>
      <c r="M9" s="150"/>
    </row>
    <row r="11" spans="1:19" ht="13.5" thickBot="1" x14ac:dyDescent="0.25">
      <c r="B11" s="51" t="s">
        <v>49</v>
      </c>
    </row>
    <row r="12" spans="1:19" ht="13.5" thickBot="1" x14ac:dyDescent="0.25">
      <c r="B12" s="55"/>
      <c r="C12" s="51" t="s">
        <v>50</v>
      </c>
    </row>
    <row r="13" spans="1:19" ht="13.5" thickBot="1" x14ac:dyDescent="0.25">
      <c r="B13" s="66"/>
      <c r="C13" s="51" t="s">
        <v>51</v>
      </c>
    </row>
    <row r="14" spans="1:19" ht="13.5" thickBot="1" x14ac:dyDescent="0.25">
      <c r="B14" s="56"/>
      <c r="C14" s="51" t="s">
        <v>52</v>
      </c>
    </row>
    <row r="15" spans="1:19" ht="13.5" thickBot="1" x14ac:dyDescent="0.25"/>
    <row r="16" spans="1:19" s="107" customFormat="1" ht="13.5" thickBot="1" x14ac:dyDescent="0.25">
      <c r="A16" s="58"/>
      <c r="B16" s="191" t="s">
        <v>32</v>
      </c>
      <c r="C16" s="192"/>
      <c r="I16" s="58"/>
    </row>
    <row r="17" spans="1:9" s="107" customFormat="1" x14ac:dyDescent="0.2">
      <c r="A17" s="58"/>
      <c r="B17" s="269" t="s">
        <v>33</v>
      </c>
      <c r="C17" s="272">
        <v>0</v>
      </c>
      <c r="I17" s="58"/>
    </row>
    <row r="18" spans="1:9" s="107" customFormat="1" x14ac:dyDescent="0.2">
      <c r="A18" s="58"/>
      <c r="B18" s="270" t="s">
        <v>34</v>
      </c>
      <c r="C18" s="108">
        <v>10</v>
      </c>
      <c r="I18" s="58"/>
    </row>
    <row r="19" spans="1:9" s="107" customFormat="1" x14ac:dyDescent="0.2">
      <c r="A19" s="58"/>
      <c r="B19" s="270" t="s">
        <v>35</v>
      </c>
      <c r="C19" s="108">
        <v>15</v>
      </c>
      <c r="I19" s="58"/>
    </row>
    <row r="20" spans="1:9" s="107" customFormat="1" x14ac:dyDescent="0.2">
      <c r="A20" s="58"/>
      <c r="B20" s="270" t="s">
        <v>36</v>
      </c>
      <c r="C20" s="108">
        <v>20</v>
      </c>
      <c r="I20" s="58"/>
    </row>
    <row r="21" spans="1:9" s="107" customFormat="1" x14ac:dyDescent="0.2">
      <c r="A21" s="58"/>
      <c r="B21" s="270" t="s">
        <v>37</v>
      </c>
      <c r="C21" s="108">
        <v>40</v>
      </c>
      <c r="I21" s="58"/>
    </row>
    <row r="22" spans="1:9" s="107" customFormat="1" ht="13.5" thickBot="1" x14ac:dyDescent="0.25">
      <c r="A22" s="58"/>
      <c r="B22" s="271" t="s">
        <v>206</v>
      </c>
      <c r="C22" s="109">
        <v>0</v>
      </c>
      <c r="I22" s="58"/>
    </row>
  </sheetData>
  <sheetProtection algorithmName="SHA-512" hashValue="iTGE7MTVUC5u/UIrnN0noivt2Kz/oaqr9RET/v451pGBRquadeIpJldjiBiIfNl0bK0d+1Tb/4bsioIaChwYdQ==" saltValue="W/8eNUguHftSmRD9PyS78Q==" spinCount="100000" sheet="1" objects="1" scenarios="1"/>
  <protectedRanges>
    <protectedRange sqref="N3" name="Intervalo1"/>
  </protectedRanges>
  <mergeCells count="8">
    <mergeCell ref="R1:S1"/>
    <mergeCell ref="B16:C16"/>
    <mergeCell ref="B3:M3"/>
    <mergeCell ref="B5:M5"/>
    <mergeCell ref="B6:M6"/>
    <mergeCell ref="B7:M7"/>
    <mergeCell ref="B8:M8"/>
    <mergeCell ref="B9:M9"/>
  </mergeCells>
  <dataValidations count="1">
    <dataValidation type="list" allowBlank="1" showInputMessage="1" showErrorMessage="1" promptTitle="Pontuação por Distância!" prompt="Entre a situação onde se encontra o Progrma de Pós-Graduação!" sqref="R3 N3" xr:uid="{8926E4D8-E91B-4FF9-AFD2-5D6424D74F20}">
      <formula1>$B$17:$B$22</formula1>
    </dataValidation>
  </dataValidations>
  <pageMargins left="0.51181102362204722" right="0.51181102362204722" top="0.78740157480314965" bottom="0.78740157480314965" header="0.31496062992125984" footer="0.31496062992125984"/>
  <pageSetup paperSize="9" scale="73"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77927-5233-455E-A21E-AA5693B1AFE1}">
  <sheetPr>
    <pageSetUpPr fitToPage="1"/>
  </sheetPr>
  <dimension ref="B1:AG30"/>
  <sheetViews>
    <sheetView workbookViewId="0">
      <selection activeCell="N7" sqref="N7"/>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27" width="9.140625" style="51" hidden="1" customWidth="1"/>
    <col min="28" max="29" width="10.7109375" style="51" hidden="1" customWidth="1"/>
    <col min="30" max="30" width="10.5703125" style="51" hidden="1" customWidth="1"/>
    <col min="31" max="33" width="9.140625" style="51" hidden="1" customWidth="1"/>
    <col min="34" max="35" width="9.140625" style="51" customWidth="1"/>
    <col min="36" max="16384" width="9.140625" style="51"/>
  </cols>
  <sheetData>
    <row r="1" spans="2:21" ht="13.5" thickBot="1" x14ac:dyDescent="0.25">
      <c r="S1" s="124" t="s">
        <v>75</v>
      </c>
      <c r="T1" s="151"/>
      <c r="U1" s="125"/>
    </row>
    <row r="2" spans="2:21" s="60" customFormat="1" ht="45.75" customHeight="1" thickBot="1" x14ac:dyDescent="0.3">
      <c r="N2" s="61" t="s">
        <v>43</v>
      </c>
      <c r="O2" s="61" t="s">
        <v>92</v>
      </c>
      <c r="P2" s="39" t="s">
        <v>60</v>
      </c>
      <c r="S2" s="169" t="s">
        <v>92</v>
      </c>
      <c r="T2" s="171"/>
      <c r="U2" s="39" t="s">
        <v>60</v>
      </c>
    </row>
    <row r="3" spans="2:21" ht="39" customHeight="1" thickBot="1" x14ac:dyDescent="0.25">
      <c r="B3" s="155" t="s">
        <v>165</v>
      </c>
      <c r="C3" s="156"/>
      <c r="D3" s="156"/>
      <c r="E3" s="156"/>
      <c r="F3" s="156"/>
      <c r="G3" s="156"/>
      <c r="H3" s="156"/>
      <c r="I3" s="156"/>
      <c r="J3" s="156"/>
      <c r="K3" s="156"/>
      <c r="L3" s="156"/>
      <c r="M3" s="157"/>
      <c r="N3" s="62">
        <v>0.2</v>
      </c>
      <c r="O3" s="94">
        <f>M30</f>
        <v>11.666666666666666</v>
      </c>
      <c r="P3" s="70">
        <f>O3*N3</f>
        <v>2.3333333333333335</v>
      </c>
      <c r="S3" s="199">
        <f>AD30</f>
        <v>0</v>
      </c>
      <c r="T3" s="200"/>
      <c r="U3" s="70">
        <f>S3*N3</f>
        <v>0</v>
      </c>
    </row>
    <row r="4" spans="2:21" ht="13.5" thickBot="1" x14ac:dyDescent="0.25"/>
    <row r="5" spans="2:21" ht="13.5" thickBot="1" x14ac:dyDescent="0.25">
      <c r="B5" s="145" t="s">
        <v>101</v>
      </c>
      <c r="C5" s="146"/>
      <c r="D5" s="146"/>
      <c r="E5" s="146"/>
      <c r="F5" s="146"/>
      <c r="G5" s="146"/>
      <c r="H5" s="146"/>
      <c r="I5" s="146"/>
      <c r="J5" s="146"/>
      <c r="K5" s="146"/>
      <c r="L5" s="146"/>
      <c r="M5" s="147"/>
      <c r="O5" s="65"/>
    </row>
    <row r="6" spans="2:21" ht="43.5" customHeight="1" x14ac:dyDescent="0.2">
      <c r="B6" s="209" t="s">
        <v>166</v>
      </c>
      <c r="C6" s="210"/>
      <c r="D6" s="210"/>
      <c r="E6" s="210"/>
      <c r="F6" s="210"/>
      <c r="G6" s="210"/>
      <c r="H6" s="210"/>
      <c r="I6" s="210"/>
      <c r="J6" s="210"/>
      <c r="K6" s="210"/>
      <c r="L6" s="210"/>
      <c r="M6" s="211"/>
    </row>
    <row r="7" spans="2:21" ht="18" customHeight="1" x14ac:dyDescent="0.2">
      <c r="B7" s="212" t="s">
        <v>167</v>
      </c>
      <c r="C7" s="213"/>
      <c r="D7" s="213"/>
      <c r="E7" s="213"/>
      <c r="F7" s="213"/>
      <c r="G7" s="213"/>
      <c r="H7" s="213"/>
      <c r="I7" s="213"/>
      <c r="J7" s="213"/>
      <c r="K7" s="213"/>
      <c r="L7" s="213"/>
      <c r="M7" s="214"/>
    </row>
    <row r="8" spans="2:21" ht="21" customHeight="1" x14ac:dyDescent="0.2">
      <c r="B8" s="212" t="s">
        <v>168</v>
      </c>
      <c r="C8" s="213"/>
      <c r="D8" s="213"/>
      <c r="E8" s="213"/>
      <c r="F8" s="213"/>
      <c r="G8" s="213"/>
      <c r="H8" s="213"/>
      <c r="I8" s="213"/>
      <c r="J8" s="213"/>
      <c r="K8" s="213"/>
      <c r="L8" s="213"/>
      <c r="M8" s="214"/>
    </row>
    <row r="9" spans="2:21" ht="49.5" customHeight="1" x14ac:dyDescent="0.2">
      <c r="B9" s="142" t="s">
        <v>228</v>
      </c>
      <c r="C9" s="143"/>
      <c r="D9" s="143"/>
      <c r="E9" s="143"/>
      <c r="F9" s="143"/>
      <c r="G9" s="143"/>
      <c r="H9" s="143"/>
      <c r="I9" s="143"/>
      <c r="J9" s="143"/>
      <c r="K9" s="143"/>
      <c r="L9" s="143"/>
      <c r="M9" s="144"/>
    </row>
    <row r="10" spans="2:21" ht="31.5" customHeight="1" thickBot="1" x14ac:dyDescent="0.25">
      <c r="B10" s="148" t="s">
        <v>106</v>
      </c>
      <c r="C10" s="149"/>
      <c r="D10" s="149"/>
      <c r="E10" s="149"/>
      <c r="F10" s="149"/>
      <c r="G10" s="149"/>
      <c r="H10" s="149"/>
      <c r="I10" s="149"/>
      <c r="J10" s="149"/>
      <c r="K10" s="149"/>
      <c r="L10" s="149"/>
      <c r="M10" s="150"/>
    </row>
    <row r="12" spans="2:21" ht="13.5" thickBot="1" x14ac:dyDescent="0.25">
      <c r="B12" s="51" t="s">
        <v>49</v>
      </c>
    </row>
    <row r="13" spans="2:21" ht="13.5" thickBot="1" x14ac:dyDescent="0.25">
      <c r="B13" s="55"/>
      <c r="C13" s="51" t="s">
        <v>50</v>
      </c>
    </row>
    <row r="14" spans="2:21" ht="13.5" thickBot="1" x14ac:dyDescent="0.25">
      <c r="B14" s="66"/>
      <c r="C14" s="51" t="s">
        <v>51</v>
      </c>
    </row>
    <row r="15" spans="2:21" ht="13.5" thickBot="1" x14ac:dyDescent="0.25">
      <c r="B15" s="56"/>
      <c r="C15" s="51" t="s">
        <v>52</v>
      </c>
    </row>
    <row r="16" spans="2:21" ht="13.5" thickBot="1" x14ac:dyDescent="0.25"/>
    <row r="17" spans="2:33" ht="13.5" thickBot="1" x14ac:dyDescent="0.25">
      <c r="S17" s="124" t="s">
        <v>75</v>
      </c>
      <c r="T17" s="151"/>
      <c r="U17" s="151"/>
      <c r="V17" s="151"/>
      <c r="W17" s="151"/>
      <c r="X17" s="151"/>
      <c r="Y17" s="151"/>
      <c r="Z17" s="151"/>
      <c r="AA17" s="151"/>
      <c r="AB17" s="151"/>
      <c r="AC17" s="151"/>
      <c r="AD17" s="151"/>
      <c r="AE17" s="151"/>
      <c r="AF17" s="151"/>
      <c r="AG17" s="125"/>
    </row>
    <row r="18" spans="2:33" ht="13.5" thickBot="1" x14ac:dyDescent="0.25">
      <c r="B18" s="95" t="s">
        <v>64</v>
      </c>
      <c r="C18" s="201" t="s">
        <v>219</v>
      </c>
      <c r="D18" s="202"/>
      <c r="E18" s="202"/>
      <c r="F18" s="202"/>
      <c r="G18" s="202"/>
      <c r="H18" s="202"/>
      <c r="I18" s="203"/>
      <c r="J18" s="96" t="s">
        <v>66</v>
      </c>
      <c r="K18" s="96" t="s">
        <v>67</v>
      </c>
      <c r="L18" s="96" t="s">
        <v>68</v>
      </c>
      <c r="M18" s="96" t="s">
        <v>69</v>
      </c>
      <c r="N18" s="204" t="s">
        <v>46</v>
      </c>
      <c r="O18" s="204"/>
      <c r="P18" s="205"/>
      <c r="S18" s="95" t="s">
        <v>64</v>
      </c>
      <c r="T18" s="201" t="s">
        <v>65</v>
      </c>
      <c r="U18" s="202"/>
      <c r="V18" s="202"/>
      <c r="W18" s="202"/>
      <c r="X18" s="202"/>
      <c r="Y18" s="202"/>
      <c r="Z18" s="203"/>
      <c r="AA18" s="96" t="s">
        <v>66</v>
      </c>
      <c r="AB18" s="96" t="s">
        <v>67</v>
      </c>
      <c r="AC18" s="96" t="s">
        <v>68</v>
      </c>
      <c r="AD18" s="96" t="s">
        <v>69</v>
      </c>
      <c r="AE18" s="204" t="s">
        <v>46</v>
      </c>
      <c r="AF18" s="204"/>
      <c r="AG18" s="205"/>
    </row>
    <row r="19" spans="2:33" ht="31.5" customHeight="1" x14ac:dyDescent="0.2">
      <c r="B19" s="97">
        <v>1</v>
      </c>
      <c r="C19" s="273"/>
      <c r="D19" s="273"/>
      <c r="E19" s="273"/>
      <c r="F19" s="273"/>
      <c r="G19" s="273"/>
      <c r="H19" s="273"/>
      <c r="I19" s="273"/>
      <c r="J19" s="275"/>
      <c r="K19" s="275">
        <v>45658</v>
      </c>
      <c r="L19" s="275">
        <v>46008</v>
      </c>
      <c r="M19" s="100">
        <f>(L19-K19)/30</f>
        <v>11.666666666666666</v>
      </c>
      <c r="N19" s="279"/>
      <c r="O19" s="279"/>
      <c r="P19" s="280"/>
      <c r="S19" s="97">
        <v>1</v>
      </c>
      <c r="T19" s="206"/>
      <c r="U19" s="206"/>
      <c r="V19" s="206"/>
      <c r="W19" s="206"/>
      <c r="X19" s="206"/>
      <c r="Y19" s="206"/>
      <c r="Z19" s="206"/>
      <c r="AA19" s="98"/>
      <c r="AB19" s="99"/>
      <c r="AC19" s="99"/>
      <c r="AD19" s="100">
        <f>(AC19-AB19)/30</f>
        <v>0</v>
      </c>
      <c r="AE19" s="207"/>
      <c r="AF19" s="207"/>
      <c r="AG19" s="208"/>
    </row>
    <row r="20" spans="2:33" ht="31.5" customHeight="1" x14ac:dyDescent="0.2">
      <c r="B20" s="83">
        <v>2</v>
      </c>
      <c r="C20" s="276"/>
      <c r="D20" s="276"/>
      <c r="E20" s="276"/>
      <c r="F20" s="276"/>
      <c r="G20" s="276"/>
      <c r="H20" s="276"/>
      <c r="I20" s="276"/>
      <c r="J20" s="277"/>
      <c r="K20" s="278"/>
      <c r="L20" s="278"/>
      <c r="M20" s="103">
        <f>(L20-K20)/30</f>
        <v>0</v>
      </c>
      <c r="N20" s="281"/>
      <c r="O20" s="281"/>
      <c r="P20" s="282"/>
      <c r="S20" s="83">
        <v>2</v>
      </c>
      <c r="T20" s="193"/>
      <c r="U20" s="193"/>
      <c r="V20" s="193"/>
      <c r="W20" s="193"/>
      <c r="X20" s="193"/>
      <c r="Y20" s="193"/>
      <c r="Z20" s="193"/>
      <c r="AA20" s="101"/>
      <c r="AB20" s="102"/>
      <c r="AC20" s="102"/>
      <c r="AD20" s="103">
        <f>(AC20-AB20)/30</f>
        <v>0</v>
      </c>
      <c r="AE20" s="194"/>
      <c r="AF20" s="194"/>
      <c r="AG20" s="195"/>
    </row>
    <row r="21" spans="2:33" ht="31.5" customHeight="1" x14ac:dyDescent="0.2">
      <c r="B21" s="83">
        <v>3</v>
      </c>
      <c r="C21" s="276"/>
      <c r="D21" s="276"/>
      <c r="E21" s="276"/>
      <c r="F21" s="276"/>
      <c r="G21" s="276"/>
      <c r="H21" s="276"/>
      <c r="I21" s="276"/>
      <c r="J21" s="277"/>
      <c r="K21" s="278"/>
      <c r="L21" s="278"/>
      <c r="M21" s="103">
        <f>(L21-K21)/30</f>
        <v>0</v>
      </c>
      <c r="N21" s="281"/>
      <c r="O21" s="281"/>
      <c r="P21" s="282"/>
      <c r="S21" s="83">
        <v>3</v>
      </c>
      <c r="T21" s="193"/>
      <c r="U21" s="193"/>
      <c r="V21" s="193"/>
      <c r="W21" s="193"/>
      <c r="X21" s="193"/>
      <c r="Y21" s="193"/>
      <c r="Z21" s="193"/>
      <c r="AA21" s="101"/>
      <c r="AB21" s="102"/>
      <c r="AC21" s="102"/>
      <c r="AD21" s="103">
        <f>(AC21-AB21)/30</f>
        <v>0</v>
      </c>
      <c r="AE21" s="194"/>
      <c r="AF21" s="194"/>
      <c r="AG21" s="195"/>
    </row>
    <row r="22" spans="2:33" ht="31.5" customHeight="1" x14ac:dyDescent="0.2">
      <c r="B22" s="83">
        <v>4</v>
      </c>
      <c r="C22" s="276"/>
      <c r="D22" s="276"/>
      <c r="E22" s="276"/>
      <c r="F22" s="276"/>
      <c r="G22" s="276"/>
      <c r="H22" s="276"/>
      <c r="I22" s="276"/>
      <c r="J22" s="277"/>
      <c r="K22" s="278"/>
      <c r="L22" s="278"/>
      <c r="M22" s="103">
        <f t="shared" ref="M22:M29" si="0">(L22-K22)/30</f>
        <v>0</v>
      </c>
      <c r="N22" s="281"/>
      <c r="O22" s="281"/>
      <c r="P22" s="282"/>
      <c r="S22" s="83">
        <v>4</v>
      </c>
      <c r="T22" s="193"/>
      <c r="U22" s="193"/>
      <c r="V22" s="193"/>
      <c r="W22" s="193"/>
      <c r="X22" s="193"/>
      <c r="Y22" s="193"/>
      <c r="Z22" s="193"/>
      <c r="AA22" s="101"/>
      <c r="AB22" s="102"/>
      <c r="AC22" s="102"/>
      <c r="AD22" s="103">
        <f t="shared" ref="AD22:AD29" si="1">(AC22-AB22)/30</f>
        <v>0</v>
      </c>
      <c r="AE22" s="194"/>
      <c r="AF22" s="194"/>
      <c r="AG22" s="195"/>
    </row>
    <row r="23" spans="2:33" ht="31.5" customHeight="1" x14ac:dyDescent="0.2">
      <c r="B23" s="83">
        <v>5</v>
      </c>
      <c r="C23" s="276"/>
      <c r="D23" s="276"/>
      <c r="E23" s="276"/>
      <c r="F23" s="276"/>
      <c r="G23" s="276"/>
      <c r="H23" s="276"/>
      <c r="I23" s="276"/>
      <c r="J23" s="277"/>
      <c r="K23" s="278"/>
      <c r="L23" s="278"/>
      <c r="M23" s="103">
        <f t="shared" si="0"/>
        <v>0</v>
      </c>
      <c r="N23" s="281"/>
      <c r="O23" s="281"/>
      <c r="P23" s="282"/>
      <c r="S23" s="83">
        <v>5</v>
      </c>
      <c r="T23" s="193"/>
      <c r="U23" s="193"/>
      <c r="V23" s="193"/>
      <c r="W23" s="193"/>
      <c r="X23" s="193"/>
      <c r="Y23" s="193"/>
      <c r="Z23" s="193"/>
      <c r="AA23" s="101"/>
      <c r="AB23" s="102"/>
      <c r="AC23" s="102"/>
      <c r="AD23" s="103">
        <f t="shared" si="1"/>
        <v>0</v>
      </c>
      <c r="AE23" s="194"/>
      <c r="AF23" s="194"/>
      <c r="AG23" s="195"/>
    </row>
    <row r="24" spans="2:33" ht="31.5" customHeight="1" x14ac:dyDescent="0.2">
      <c r="B24" s="83">
        <v>6</v>
      </c>
      <c r="C24" s="276"/>
      <c r="D24" s="276"/>
      <c r="E24" s="276"/>
      <c r="F24" s="276"/>
      <c r="G24" s="276"/>
      <c r="H24" s="276"/>
      <c r="I24" s="276"/>
      <c r="J24" s="277"/>
      <c r="K24" s="278"/>
      <c r="L24" s="278"/>
      <c r="M24" s="103">
        <f t="shared" si="0"/>
        <v>0</v>
      </c>
      <c r="N24" s="281"/>
      <c r="O24" s="281"/>
      <c r="P24" s="282"/>
      <c r="S24" s="83">
        <v>6</v>
      </c>
      <c r="T24" s="193"/>
      <c r="U24" s="193"/>
      <c r="V24" s="193"/>
      <c r="W24" s="193"/>
      <c r="X24" s="193"/>
      <c r="Y24" s="193"/>
      <c r="Z24" s="193"/>
      <c r="AA24" s="101"/>
      <c r="AB24" s="102"/>
      <c r="AC24" s="102"/>
      <c r="AD24" s="103">
        <f t="shared" si="1"/>
        <v>0</v>
      </c>
      <c r="AE24" s="194"/>
      <c r="AF24" s="194"/>
      <c r="AG24" s="195"/>
    </row>
    <row r="25" spans="2:33" ht="31.5" customHeight="1" x14ac:dyDescent="0.2">
      <c r="B25" s="83">
        <v>7</v>
      </c>
      <c r="C25" s="276"/>
      <c r="D25" s="276"/>
      <c r="E25" s="276"/>
      <c r="F25" s="276"/>
      <c r="G25" s="276"/>
      <c r="H25" s="276"/>
      <c r="I25" s="276"/>
      <c r="J25" s="277"/>
      <c r="K25" s="278"/>
      <c r="L25" s="278"/>
      <c r="M25" s="103">
        <f t="shared" si="0"/>
        <v>0</v>
      </c>
      <c r="N25" s="281"/>
      <c r="O25" s="281"/>
      <c r="P25" s="282"/>
      <c r="S25" s="83">
        <v>7</v>
      </c>
      <c r="T25" s="193"/>
      <c r="U25" s="193"/>
      <c r="V25" s="193"/>
      <c r="W25" s="193"/>
      <c r="X25" s="193"/>
      <c r="Y25" s="193"/>
      <c r="Z25" s="193"/>
      <c r="AA25" s="101"/>
      <c r="AB25" s="102"/>
      <c r="AC25" s="102"/>
      <c r="AD25" s="103">
        <f t="shared" si="1"/>
        <v>0</v>
      </c>
      <c r="AE25" s="194"/>
      <c r="AF25" s="194"/>
      <c r="AG25" s="195"/>
    </row>
    <row r="26" spans="2:33" ht="31.5" customHeight="1" x14ac:dyDescent="0.2">
      <c r="B26" s="83">
        <v>8</v>
      </c>
      <c r="C26" s="276"/>
      <c r="D26" s="276"/>
      <c r="E26" s="276"/>
      <c r="F26" s="276"/>
      <c r="G26" s="276"/>
      <c r="H26" s="276"/>
      <c r="I26" s="276"/>
      <c r="J26" s="277"/>
      <c r="K26" s="278"/>
      <c r="L26" s="278"/>
      <c r="M26" s="103">
        <f t="shared" si="0"/>
        <v>0</v>
      </c>
      <c r="N26" s="281"/>
      <c r="O26" s="281"/>
      <c r="P26" s="282"/>
      <c r="S26" s="83">
        <v>8</v>
      </c>
      <c r="T26" s="193"/>
      <c r="U26" s="193"/>
      <c r="V26" s="193"/>
      <c r="W26" s="193"/>
      <c r="X26" s="193"/>
      <c r="Y26" s="193"/>
      <c r="Z26" s="193"/>
      <c r="AA26" s="101"/>
      <c r="AB26" s="102"/>
      <c r="AC26" s="102"/>
      <c r="AD26" s="103">
        <f t="shared" si="1"/>
        <v>0</v>
      </c>
      <c r="AE26" s="194"/>
      <c r="AF26" s="194"/>
      <c r="AG26" s="195"/>
    </row>
    <row r="27" spans="2:33" ht="31.5" customHeight="1" x14ac:dyDescent="0.2">
      <c r="B27" s="83">
        <v>9</v>
      </c>
      <c r="C27" s="276"/>
      <c r="D27" s="276"/>
      <c r="E27" s="276"/>
      <c r="F27" s="276"/>
      <c r="G27" s="276"/>
      <c r="H27" s="276"/>
      <c r="I27" s="276"/>
      <c r="J27" s="277"/>
      <c r="K27" s="278"/>
      <c r="L27" s="278"/>
      <c r="M27" s="103">
        <f t="shared" si="0"/>
        <v>0</v>
      </c>
      <c r="N27" s="281"/>
      <c r="O27" s="281"/>
      <c r="P27" s="282"/>
      <c r="S27" s="83">
        <v>9</v>
      </c>
      <c r="T27" s="193"/>
      <c r="U27" s="193"/>
      <c r="V27" s="193"/>
      <c r="W27" s="193"/>
      <c r="X27" s="193"/>
      <c r="Y27" s="193"/>
      <c r="Z27" s="193"/>
      <c r="AA27" s="101"/>
      <c r="AB27" s="102"/>
      <c r="AC27" s="102"/>
      <c r="AD27" s="103">
        <f t="shared" si="1"/>
        <v>0</v>
      </c>
      <c r="AE27" s="194"/>
      <c r="AF27" s="194"/>
      <c r="AG27" s="195"/>
    </row>
    <row r="28" spans="2:33" ht="31.5" customHeight="1" x14ac:dyDescent="0.2">
      <c r="B28" s="83">
        <v>10</v>
      </c>
      <c r="C28" s="276"/>
      <c r="D28" s="276"/>
      <c r="E28" s="276"/>
      <c r="F28" s="276"/>
      <c r="G28" s="276"/>
      <c r="H28" s="276"/>
      <c r="I28" s="276"/>
      <c r="J28" s="277"/>
      <c r="K28" s="278"/>
      <c r="L28" s="278"/>
      <c r="M28" s="103">
        <f t="shared" si="0"/>
        <v>0</v>
      </c>
      <c r="N28" s="281"/>
      <c r="O28" s="281"/>
      <c r="P28" s="282"/>
      <c r="S28" s="83">
        <v>10</v>
      </c>
      <c r="T28" s="193"/>
      <c r="U28" s="193"/>
      <c r="V28" s="193"/>
      <c r="W28" s="193"/>
      <c r="X28" s="193"/>
      <c r="Y28" s="193"/>
      <c r="Z28" s="193"/>
      <c r="AA28" s="101"/>
      <c r="AB28" s="102"/>
      <c r="AC28" s="102"/>
      <c r="AD28" s="103">
        <f t="shared" si="1"/>
        <v>0</v>
      </c>
      <c r="AE28" s="194"/>
      <c r="AF28" s="194"/>
      <c r="AG28" s="195"/>
    </row>
    <row r="29" spans="2:33" ht="31.5" customHeight="1" thickBot="1" x14ac:dyDescent="0.25">
      <c r="B29" s="83">
        <v>11</v>
      </c>
      <c r="C29" s="276"/>
      <c r="D29" s="276"/>
      <c r="E29" s="276"/>
      <c r="F29" s="276"/>
      <c r="G29" s="276"/>
      <c r="H29" s="276"/>
      <c r="I29" s="276"/>
      <c r="J29" s="277"/>
      <c r="K29" s="278"/>
      <c r="L29" s="278"/>
      <c r="M29" s="104">
        <f t="shared" si="0"/>
        <v>0</v>
      </c>
      <c r="N29" s="281"/>
      <c r="O29" s="281"/>
      <c r="P29" s="282"/>
      <c r="S29" s="83">
        <v>11</v>
      </c>
      <c r="T29" s="193"/>
      <c r="U29" s="193"/>
      <c r="V29" s="193"/>
      <c r="W29" s="193"/>
      <c r="X29" s="193"/>
      <c r="Y29" s="193"/>
      <c r="Z29" s="193"/>
      <c r="AA29" s="101"/>
      <c r="AB29" s="102"/>
      <c r="AC29" s="102"/>
      <c r="AD29" s="104">
        <f t="shared" si="1"/>
        <v>0</v>
      </c>
      <c r="AE29" s="194"/>
      <c r="AF29" s="194"/>
      <c r="AG29" s="195"/>
    </row>
    <row r="30" spans="2:33" ht="13.5" thickBot="1" x14ac:dyDescent="0.25">
      <c r="B30" s="196" t="s">
        <v>73</v>
      </c>
      <c r="C30" s="197"/>
      <c r="D30" s="197"/>
      <c r="E30" s="197"/>
      <c r="F30" s="197"/>
      <c r="G30" s="197"/>
      <c r="H30" s="197"/>
      <c r="I30" s="197"/>
      <c r="J30" s="197"/>
      <c r="K30" s="197"/>
      <c r="L30" s="197"/>
      <c r="M30" s="105">
        <f>SUM(M19:M29)</f>
        <v>11.666666666666666</v>
      </c>
      <c r="N30" s="198"/>
      <c r="O30" s="165"/>
      <c r="P30" s="166"/>
      <c r="S30" s="196" t="s">
        <v>73</v>
      </c>
      <c r="T30" s="197"/>
      <c r="U30" s="197"/>
      <c r="V30" s="197"/>
      <c r="W30" s="197"/>
      <c r="X30" s="197"/>
      <c r="Y30" s="197"/>
      <c r="Z30" s="197"/>
      <c r="AA30" s="197"/>
      <c r="AB30" s="197"/>
      <c r="AC30" s="197"/>
      <c r="AD30" s="105">
        <f>SUM(AD19:AD29)</f>
        <v>0</v>
      </c>
      <c r="AE30" s="198"/>
      <c r="AF30" s="165"/>
      <c r="AG30" s="166"/>
    </row>
  </sheetData>
  <sheetProtection algorithmName="SHA-512" hashValue="GAVqpHspCXQvuS0WrJ1P8q26PusNuRlWPwd3fgDaesII1jn4WvECTGbjBTPtbzZJztCHsKCFH5/KuirtJcHICQ==" saltValue="5PsMVdJ6QL9g1kadLxDulA==" spinCount="100000" sheet="1" objects="1" scenarios="1"/>
  <protectedRanges>
    <protectedRange sqref="N19:P29 C19:L29" name="Intervalo1"/>
  </protectedRanges>
  <mergeCells count="63">
    <mergeCell ref="N28:P28"/>
    <mergeCell ref="N29:P29"/>
    <mergeCell ref="N30:P30"/>
    <mergeCell ref="C28:I28"/>
    <mergeCell ref="C29:I29"/>
    <mergeCell ref="B30:L30"/>
    <mergeCell ref="N25:P25"/>
    <mergeCell ref="N26:P26"/>
    <mergeCell ref="N27:P27"/>
    <mergeCell ref="C25:I25"/>
    <mergeCell ref="C26:I26"/>
    <mergeCell ref="C27:I27"/>
    <mergeCell ref="N22:P22"/>
    <mergeCell ref="N23:P23"/>
    <mergeCell ref="N24:P24"/>
    <mergeCell ref="C22:I22"/>
    <mergeCell ref="C23:I23"/>
    <mergeCell ref="C24:I24"/>
    <mergeCell ref="N19:P19"/>
    <mergeCell ref="N20:P20"/>
    <mergeCell ref="N21:P21"/>
    <mergeCell ref="C19:I19"/>
    <mergeCell ref="C20:I20"/>
    <mergeCell ref="C21:I21"/>
    <mergeCell ref="N18:P18"/>
    <mergeCell ref="C18:I18"/>
    <mergeCell ref="B3:M3"/>
    <mergeCell ref="B5:M5"/>
    <mergeCell ref="B6:M6"/>
    <mergeCell ref="B8:M8"/>
    <mergeCell ref="B9:M9"/>
    <mergeCell ref="B10:M10"/>
    <mergeCell ref="B7:M7"/>
    <mergeCell ref="S2:T2"/>
    <mergeCell ref="S3:T3"/>
    <mergeCell ref="T18:Z18"/>
    <mergeCell ref="AE18:AG18"/>
    <mergeCell ref="T19:Z19"/>
    <mergeCell ref="AE19:AG19"/>
    <mergeCell ref="T25:Z25"/>
    <mergeCell ref="AE25:AG25"/>
    <mergeCell ref="T20:Z20"/>
    <mergeCell ref="AE20:AG20"/>
    <mergeCell ref="T21:Z21"/>
    <mergeCell ref="AE21:AG21"/>
    <mergeCell ref="T22:Z22"/>
    <mergeCell ref="AE22:AG22"/>
    <mergeCell ref="T29:Z29"/>
    <mergeCell ref="AE29:AG29"/>
    <mergeCell ref="S30:AC30"/>
    <mergeCell ref="AE30:AG30"/>
    <mergeCell ref="S1:U1"/>
    <mergeCell ref="S17:AG17"/>
    <mergeCell ref="T26:Z26"/>
    <mergeCell ref="AE26:AG26"/>
    <mergeCell ref="T27:Z27"/>
    <mergeCell ref="AE27:AG27"/>
    <mergeCell ref="T28:Z28"/>
    <mergeCell ref="AE28:AG28"/>
    <mergeCell ref="T23:Z23"/>
    <mergeCell ref="AE23:AG23"/>
    <mergeCell ref="T24:Z24"/>
    <mergeCell ref="AE24:AG24"/>
  </mergeCells>
  <pageMargins left="0.51181102362204722" right="0.51181102362204722" top="0.78740157480314965" bottom="0.78740157480314965" header="0.31496062992125984" footer="0.31496062992125984"/>
  <pageSetup paperSize="9" scale="71"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3BAB-40DA-4F99-AB48-D7C06A88031F}">
  <sheetPr>
    <pageSetUpPr fitToPage="1"/>
  </sheetPr>
  <dimension ref="B1:AG29"/>
  <sheetViews>
    <sheetView topLeftCell="A9" workbookViewId="0">
      <selection activeCell="C19" sqref="C19:I19"/>
    </sheetView>
  </sheetViews>
  <sheetFormatPr defaultRowHeight="21" customHeight="1"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27" width="0" style="51" hidden="1" customWidth="1"/>
    <col min="28" max="29" width="10.7109375" style="51" hidden="1" customWidth="1"/>
    <col min="30" max="30" width="10.5703125" style="51" hidden="1" customWidth="1"/>
    <col min="31" max="33" width="0" style="51" hidden="1" customWidth="1"/>
    <col min="34" max="16384" width="9.140625" style="51"/>
  </cols>
  <sheetData>
    <row r="1" spans="2:33" ht="21" customHeight="1" thickBot="1" x14ac:dyDescent="0.25">
      <c r="S1" s="124" t="s">
        <v>75</v>
      </c>
      <c r="T1" s="151"/>
      <c r="U1" s="125"/>
    </row>
    <row r="2" spans="2:33" s="60" customFormat="1" ht="21" customHeight="1" thickBot="1" x14ac:dyDescent="0.3">
      <c r="N2" s="61" t="s">
        <v>43</v>
      </c>
      <c r="O2" s="61" t="s">
        <v>93</v>
      </c>
      <c r="P2" s="39" t="s">
        <v>60</v>
      </c>
      <c r="S2" s="169" t="s">
        <v>92</v>
      </c>
      <c r="T2" s="171"/>
      <c r="U2" s="39" t="s">
        <v>60</v>
      </c>
    </row>
    <row r="3" spans="2:33" ht="45" customHeight="1" thickBot="1" x14ac:dyDescent="0.25">
      <c r="B3" s="155" t="s">
        <v>150</v>
      </c>
      <c r="C3" s="156"/>
      <c r="D3" s="156"/>
      <c r="E3" s="156"/>
      <c r="F3" s="156"/>
      <c r="G3" s="156"/>
      <c r="H3" s="156"/>
      <c r="I3" s="156"/>
      <c r="J3" s="156"/>
      <c r="K3" s="156"/>
      <c r="L3" s="156"/>
      <c r="M3" s="157"/>
      <c r="N3" s="62">
        <v>0.5</v>
      </c>
      <c r="O3" s="94">
        <f>M29</f>
        <v>0</v>
      </c>
      <c r="P3" s="70">
        <f>O3*N3</f>
        <v>0</v>
      </c>
      <c r="S3" s="199">
        <f>AD29</f>
        <v>0</v>
      </c>
      <c r="T3" s="200"/>
      <c r="U3" s="70">
        <f>S3*N3</f>
        <v>0</v>
      </c>
    </row>
    <row r="4" spans="2:33" ht="21" customHeight="1" thickBot="1" x14ac:dyDescent="0.25"/>
    <row r="5" spans="2:33" ht="21" customHeight="1" thickBot="1" x14ac:dyDescent="0.25">
      <c r="B5" s="145" t="s">
        <v>101</v>
      </c>
      <c r="C5" s="146"/>
      <c r="D5" s="146"/>
      <c r="E5" s="146"/>
      <c r="F5" s="146"/>
      <c r="G5" s="146"/>
      <c r="H5" s="146"/>
      <c r="I5" s="146"/>
      <c r="J5" s="146"/>
      <c r="K5" s="146"/>
      <c r="L5" s="146"/>
      <c r="M5" s="147"/>
      <c r="O5" s="65"/>
    </row>
    <row r="6" spans="2:33" ht="39" customHeight="1" x14ac:dyDescent="0.2">
      <c r="B6" s="142" t="s">
        <v>151</v>
      </c>
      <c r="C6" s="143"/>
      <c r="D6" s="143"/>
      <c r="E6" s="143"/>
      <c r="F6" s="143"/>
      <c r="G6" s="143"/>
      <c r="H6" s="143"/>
      <c r="I6" s="143"/>
      <c r="J6" s="143"/>
      <c r="K6" s="143"/>
      <c r="L6" s="143"/>
      <c r="M6" s="144"/>
    </row>
    <row r="7" spans="2:33" ht="39" customHeight="1" x14ac:dyDescent="0.2">
      <c r="B7" s="142" t="s">
        <v>152</v>
      </c>
      <c r="C7" s="143"/>
      <c r="D7" s="143"/>
      <c r="E7" s="143"/>
      <c r="F7" s="143"/>
      <c r="G7" s="143"/>
      <c r="H7" s="143"/>
      <c r="I7" s="143"/>
      <c r="J7" s="143"/>
      <c r="K7" s="143"/>
      <c r="L7" s="143"/>
      <c r="M7" s="144"/>
    </row>
    <row r="8" spans="2:33" ht="39" customHeight="1" x14ac:dyDescent="0.2">
      <c r="B8" s="142" t="s">
        <v>228</v>
      </c>
      <c r="C8" s="143"/>
      <c r="D8" s="143"/>
      <c r="E8" s="143"/>
      <c r="F8" s="143"/>
      <c r="G8" s="143"/>
      <c r="H8" s="143"/>
      <c r="I8" s="143"/>
      <c r="J8" s="143"/>
      <c r="K8" s="143"/>
      <c r="L8" s="143"/>
      <c r="M8" s="144"/>
    </row>
    <row r="9" spans="2:33" ht="39" customHeight="1" thickBot="1" x14ac:dyDescent="0.25">
      <c r="B9" s="148" t="s">
        <v>106</v>
      </c>
      <c r="C9" s="149"/>
      <c r="D9" s="149"/>
      <c r="E9" s="149"/>
      <c r="F9" s="149"/>
      <c r="G9" s="149"/>
      <c r="H9" s="149"/>
      <c r="I9" s="149"/>
      <c r="J9" s="149"/>
      <c r="K9" s="149"/>
      <c r="L9" s="149"/>
      <c r="M9" s="150"/>
    </row>
    <row r="11" spans="2:33" ht="21" customHeight="1" thickBot="1" x14ac:dyDescent="0.25">
      <c r="B11" s="51" t="s">
        <v>49</v>
      </c>
    </row>
    <row r="12" spans="2:33" ht="21" customHeight="1" thickBot="1" x14ac:dyDescent="0.25">
      <c r="B12" s="55"/>
      <c r="C12" s="51" t="s">
        <v>50</v>
      </c>
    </row>
    <row r="13" spans="2:33" ht="21" customHeight="1" thickBot="1" x14ac:dyDescent="0.25">
      <c r="B13" s="66"/>
      <c r="C13" s="51" t="s">
        <v>51</v>
      </c>
    </row>
    <row r="14" spans="2:33" ht="21" customHeight="1" thickBot="1" x14ac:dyDescent="0.25">
      <c r="B14" s="56"/>
      <c r="C14" s="51" t="s">
        <v>52</v>
      </c>
    </row>
    <row r="15" spans="2:33" ht="21" customHeight="1" thickBot="1" x14ac:dyDescent="0.25"/>
    <row r="16" spans="2:33" ht="21" customHeight="1" thickBot="1" x14ac:dyDescent="0.25">
      <c r="S16" s="124" t="s">
        <v>75</v>
      </c>
      <c r="T16" s="151"/>
      <c r="U16" s="151"/>
      <c r="V16" s="151"/>
      <c r="W16" s="151"/>
      <c r="X16" s="151"/>
      <c r="Y16" s="151"/>
      <c r="Z16" s="151"/>
      <c r="AA16" s="151"/>
      <c r="AB16" s="151"/>
      <c r="AC16" s="151"/>
      <c r="AD16" s="151"/>
      <c r="AE16" s="151"/>
      <c r="AF16" s="151"/>
      <c r="AG16" s="125"/>
    </row>
    <row r="17" spans="2:33" ht="21" customHeight="1" thickBot="1" x14ac:dyDescent="0.25">
      <c r="B17" s="95" t="s">
        <v>64</v>
      </c>
      <c r="C17" s="201" t="s">
        <v>65</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21" customHeight="1" x14ac:dyDescent="0.2">
      <c r="B18" s="97">
        <v>1</v>
      </c>
      <c r="C18" s="273"/>
      <c r="D18" s="273"/>
      <c r="E18" s="273"/>
      <c r="F18" s="273"/>
      <c r="G18" s="273"/>
      <c r="H18" s="273"/>
      <c r="I18" s="273"/>
      <c r="J18" s="274"/>
      <c r="K18" s="275"/>
      <c r="L18" s="275"/>
      <c r="M18" s="100">
        <f>(L18-K18)/30</f>
        <v>0</v>
      </c>
      <c r="N18" s="279"/>
      <c r="O18" s="279"/>
      <c r="P18" s="280"/>
      <c r="S18" s="97">
        <v>1</v>
      </c>
      <c r="T18" s="206"/>
      <c r="U18" s="206"/>
      <c r="V18" s="206"/>
      <c r="W18" s="206"/>
      <c r="X18" s="206"/>
      <c r="Y18" s="206"/>
      <c r="Z18" s="206"/>
      <c r="AA18" s="98"/>
      <c r="AB18" s="99"/>
      <c r="AC18" s="99"/>
      <c r="AD18" s="100">
        <f>(AC18-AB18)/30</f>
        <v>0</v>
      </c>
      <c r="AE18" s="207"/>
      <c r="AF18" s="207"/>
      <c r="AG18" s="208"/>
    </row>
    <row r="19" spans="2:33" ht="21" customHeight="1" x14ac:dyDescent="0.2">
      <c r="B19" s="83">
        <v>2</v>
      </c>
      <c r="C19" s="276"/>
      <c r="D19" s="276"/>
      <c r="E19" s="276"/>
      <c r="F19" s="276"/>
      <c r="G19" s="276"/>
      <c r="H19" s="276"/>
      <c r="I19" s="276"/>
      <c r="J19" s="277"/>
      <c r="K19" s="278"/>
      <c r="L19" s="278"/>
      <c r="M19" s="103">
        <f>(L19-K19)/30</f>
        <v>0</v>
      </c>
      <c r="N19" s="281"/>
      <c r="O19" s="281"/>
      <c r="P19" s="282"/>
      <c r="S19" s="83">
        <v>2</v>
      </c>
      <c r="T19" s="193"/>
      <c r="U19" s="193"/>
      <c r="V19" s="193"/>
      <c r="W19" s="193"/>
      <c r="X19" s="193"/>
      <c r="Y19" s="193"/>
      <c r="Z19" s="193"/>
      <c r="AA19" s="101"/>
      <c r="AB19" s="102"/>
      <c r="AC19" s="102"/>
      <c r="AD19" s="103">
        <f>(AC19-AB19)/30</f>
        <v>0</v>
      </c>
      <c r="AE19" s="194"/>
      <c r="AF19" s="194"/>
      <c r="AG19" s="195"/>
    </row>
    <row r="20" spans="2:33" ht="21" customHeight="1" x14ac:dyDescent="0.2">
      <c r="B20" s="83">
        <v>3</v>
      </c>
      <c r="C20" s="276"/>
      <c r="D20" s="276"/>
      <c r="E20" s="276"/>
      <c r="F20" s="276"/>
      <c r="G20" s="276"/>
      <c r="H20" s="276"/>
      <c r="I20" s="276"/>
      <c r="J20" s="277"/>
      <c r="K20" s="278"/>
      <c r="L20" s="278"/>
      <c r="M20" s="103">
        <f>(L20-K20)/30</f>
        <v>0</v>
      </c>
      <c r="N20" s="281"/>
      <c r="O20" s="281"/>
      <c r="P20" s="282"/>
      <c r="S20" s="83">
        <v>3</v>
      </c>
      <c r="T20" s="193"/>
      <c r="U20" s="193"/>
      <c r="V20" s="193"/>
      <c r="W20" s="193"/>
      <c r="X20" s="193"/>
      <c r="Y20" s="193"/>
      <c r="Z20" s="193"/>
      <c r="AA20" s="101"/>
      <c r="AB20" s="102"/>
      <c r="AC20" s="102"/>
      <c r="AD20" s="103">
        <f>(AC20-AB20)/30</f>
        <v>0</v>
      </c>
      <c r="AE20" s="194"/>
      <c r="AF20" s="194"/>
      <c r="AG20" s="195"/>
    </row>
    <row r="21" spans="2:33" ht="21" customHeight="1" x14ac:dyDescent="0.2">
      <c r="B21" s="83">
        <v>4</v>
      </c>
      <c r="C21" s="276"/>
      <c r="D21" s="276"/>
      <c r="E21" s="276"/>
      <c r="F21" s="276"/>
      <c r="G21" s="276"/>
      <c r="H21" s="276"/>
      <c r="I21" s="276"/>
      <c r="J21" s="277"/>
      <c r="K21" s="278"/>
      <c r="L21" s="278"/>
      <c r="M21" s="103">
        <f t="shared" ref="M21:M28" si="0">(L21-K21)/30</f>
        <v>0</v>
      </c>
      <c r="N21" s="281"/>
      <c r="O21" s="281"/>
      <c r="P21" s="282"/>
      <c r="S21" s="83">
        <v>4</v>
      </c>
      <c r="T21" s="193"/>
      <c r="U21" s="193"/>
      <c r="V21" s="193"/>
      <c r="W21" s="193"/>
      <c r="X21" s="193"/>
      <c r="Y21" s="193"/>
      <c r="Z21" s="193"/>
      <c r="AA21" s="101"/>
      <c r="AB21" s="102"/>
      <c r="AC21" s="102"/>
      <c r="AD21" s="103">
        <f t="shared" ref="AD21:AD28" si="1">(AC21-AB21)/30</f>
        <v>0</v>
      </c>
      <c r="AE21" s="194"/>
      <c r="AF21" s="194"/>
      <c r="AG21" s="195"/>
    </row>
    <row r="22" spans="2:33" ht="21" customHeight="1" x14ac:dyDescent="0.2">
      <c r="B22" s="83">
        <v>5</v>
      </c>
      <c r="C22" s="276"/>
      <c r="D22" s="276"/>
      <c r="E22" s="276"/>
      <c r="F22" s="276"/>
      <c r="G22" s="276"/>
      <c r="H22" s="276"/>
      <c r="I22" s="276"/>
      <c r="J22" s="277"/>
      <c r="K22" s="278"/>
      <c r="L22" s="278"/>
      <c r="M22" s="103">
        <f t="shared" si="0"/>
        <v>0</v>
      </c>
      <c r="N22" s="281"/>
      <c r="O22" s="281"/>
      <c r="P22" s="282"/>
      <c r="S22" s="83">
        <v>5</v>
      </c>
      <c r="T22" s="193"/>
      <c r="U22" s="193"/>
      <c r="V22" s="193"/>
      <c r="W22" s="193"/>
      <c r="X22" s="193"/>
      <c r="Y22" s="193"/>
      <c r="Z22" s="193"/>
      <c r="AA22" s="101"/>
      <c r="AB22" s="102"/>
      <c r="AC22" s="102"/>
      <c r="AD22" s="103">
        <f t="shared" si="1"/>
        <v>0</v>
      </c>
      <c r="AE22" s="194"/>
      <c r="AF22" s="194"/>
      <c r="AG22" s="195"/>
    </row>
    <row r="23" spans="2:33" ht="21" customHeight="1" x14ac:dyDescent="0.2">
      <c r="B23" s="83">
        <v>6</v>
      </c>
      <c r="C23" s="276"/>
      <c r="D23" s="276"/>
      <c r="E23" s="276"/>
      <c r="F23" s="276"/>
      <c r="G23" s="276"/>
      <c r="H23" s="276"/>
      <c r="I23" s="276"/>
      <c r="J23" s="277"/>
      <c r="K23" s="278"/>
      <c r="L23" s="278"/>
      <c r="M23" s="103">
        <f t="shared" si="0"/>
        <v>0</v>
      </c>
      <c r="N23" s="281"/>
      <c r="O23" s="281"/>
      <c r="P23" s="282"/>
      <c r="S23" s="83">
        <v>6</v>
      </c>
      <c r="T23" s="193"/>
      <c r="U23" s="193"/>
      <c r="V23" s="193"/>
      <c r="W23" s="193"/>
      <c r="X23" s="193"/>
      <c r="Y23" s="193"/>
      <c r="Z23" s="193"/>
      <c r="AA23" s="101"/>
      <c r="AB23" s="102"/>
      <c r="AC23" s="102"/>
      <c r="AD23" s="103">
        <f t="shared" si="1"/>
        <v>0</v>
      </c>
      <c r="AE23" s="194"/>
      <c r="AF23" s="194"/>
      <c r="AG23" s="195"/>
    </row>
    <row r="24" spans="2:33" ht="21" customHeight="1" x14ac:dyDescent="0.2">
      <c r="B24" s="83">
        <v>7</v>
      </c>
      <c r="C24" s="276"/>
      <c r="D24" s="276"/>
      <c r="E24" s="276"/>
      <c r="F24" s="276"/>
      <c r="G24" s="276"/>
      <c r="H24" s="276"/>
      <c r="I24" s="276"/>
      <c r="J24" s="277"/>
      <c r="K24" s="278"/>
      <c r="L24" s="278"/>
      <c r="M24" s="103">
        <f t="shared" si="0"/>
        <v>0</v>
      </c>
      <c r="N24" s="281"/>
      <c r="O24" s="281"/>
      <c r="P24" s="282"/>
      <c r="S24" s="83">
        <v>7</v>
      </c>
      <c r="T24" s="193"/>
      <c r="U24" s="193"/>
      <c r="V24" s="193"/>
      <c r="W24" s="193"/>
      <c r="X24" s="193"/>
      <c r="Y24" s="193"/>
      <c r="Z24" s="193"/>
      <c r="AA24" s="101"/>
      <c r="AB24" s="102"/>
      <c r="AC24" s="102"/>
      <c r="AD24" s="103">
        <f t="shared" si="1"/>
        <v>0</v>
      </c>
      <c r="AE24" s="194"/>
      <c r="AF24" s="194"/>
      <c r="AG24" s="195"/>
    </row>
    <row r="25" spans="2:33" ht="21" customHeight="1" x14ac:dyDescent="0.2">
      <c r="B25" s="83">
        <v>8</v>
      </c>
      <c r="C25" s="276"/>
      <c r="D25" s="276"/>
      <c r="E25" s="276"/>
      <c r="F25" s="276"/>
      <c r="G25" s="276"/>
      <c r="H25" s="276"/>
      <c r="I25" s="276"/>
      <c r="J25" s="277"/>
      <c r="K25" s="278"/>
      <c r="L25" s="278"/>
      <c r="M25" s="103">
        <f t="shared" si="0"/>
        <v>0</v>
      </c>
      <c r="N25" s="281"/>
      <c r="O25" s="281"/>
      <c r="P25" s="282"/>
      <c r="S25" s="83">
        <v>8</v>
      </c>
      <c r="T25" s="193"/>
      <c r="U25" s="193"/>
      <c r="V25" s="193"/>
      <c r="W25" s="193"/>
      <c r="X25" s="193"/>
      <c r="Y25" s="193"/>
      <c r="Z25" s="193"/>
      <c r="AA25" s="101"/>
      <c r="AB25" s="102"/>
      <c r="AC25" s="102"/>
      <c r="AD25" s="103">
        <f t="shared" si="1"/>
        <v>0</v>
      </c>
      <c r="AE25" s="194"/>
      <c r="AF25" s="194"/>
      <c r="AG25" s="195"/>
    </row>
    <row r="26" spans="2:33" ht="21" customHeight="1" x14ac:dyDescent="0.2">
      <c r="B26" s="83">
        <v>9</v>
      </c>
      <c r="C26" s="276"/>
      <c r="D26" s="276"/>
      <c r="E26" s="276"/>
      <c r="F26" s="276"/>
      <c r="G26" s="276"/>
      <c r="H26" s="276"/>
      <c r="I26" s="276"/>
      <c r="J26" s="277"/>
      <c r="K26" s="278"/>
      <c r="L26" s="278"/>
      <c r="M26" s="103">
        <f t="shared" si="0"/>
        <v>0</v>
      </c>
      <c r="N26" s="281"/>
      <c r="O26" s="281"/>
      <c r="P26" s="282"/>
      <c r="S26" s="83">
        <v>9</v>
      </c>
      <c r="T26" s="193"/>
      <c r="U26" s="193"/>
      <c r="V26" s="193"/>
      <c r="W26" s="193"/>
      <c r="X26" s="193"/>
      <c r="Y26" s="193"/>
      <c r="Z26" s="193"/>
      <c r="AA26" s="101"/>
      <c r="AB26" s="102"/>
      <c r="AC26" s="102"/>
      <c r="AD26" s="103">
        <f t="shared" si="1"/>
        <v>0</v>
      </c>
      <c r="AE26" s="194"/>
      <c r="AF26" s="194"/>
      <c r="AG26" s="195"/>
    </row>
    <row r="27" spans="2:33" ht="21" customHeight="1" x14ac:dyDescent="0.2">
      <c r="B27" s="83">
        <v>10</v>
      </c>
      <c r="C27" s="276"/>
      <c r="D27" s="276"/>
      <c r="E27" s="276"/>
      <c r="F27" s="276"/>
      <c r="G27" s="276"/>
      <c r="H27" s="276"/>
      <c r="I27" s="276"/>
      <c r="J27" s="277"/>
      <c r="K27" s="278"/>
      <c r="L27" s="278"/>
      <c r="M27" s="103">
        <f t="shared" si="0"/>
        <v>0</v>
      </c>
      <c r="N27" s="281"/>
      <c r="O27" s="281"/>
      <c r="P27" s="282"/>
      <c r="S27" s="83">
        <v>10</v>
      </c>
      <c r="T27" s="193"/>
      <c r="U27" s="193"/>
      <c r="V27" s="193"/>
      <c r="W27" s="193"/>
      <c r="X27" s="193"/>
      <c r="Y27" s="193"/>
      <c r="Z27" s="193"/>
      <c r="AA27" s="101"/>
      <c r="AB27" s="102"/>
      <c r="AC27" s="102"/>
      <c r="AD27" s="103">
        <f t="shared" si="1"/>
        <v>0</v>
      </c>
      <c r="AE27" s="194"/>
      <c r="AF27" s="194"/>
      <c r="AG27" s="195"/>
    </row>
    <row r="28" spans="2:33" ht="21" customHeight="1" thickBot="1" x14ac:dyDescent="0.25">
      <c r="B28" s="83">
        <v>11</v>
      </c>
      <c r="C28" s="276"/>
      <c r="D28" s="276"/>
      <c r="E28" s="276"/>
      <c r="F28" s="276"/>
      <c r="G28" s="276"/>
      <c r="H28" s="276"/>
      <c r="I28" s="276"/>
      <c r="J28" s="277"/>
      <c r="K28" s="278"/>
      <c r="L28" s="278"/>
      <c r="M28" s="104">
        <f t="shared" si="0"/>
        <v>0</v>
      </c>
      <c r="N28" s="281"/>
      <c r="O28" s="281"/>
      <c r="P28" s="282"/>
      <c r="S28" s="83">
        <v>11</v>
      </c>
      <c r="T28" s="193"/>
      <c r="U28" s="193"/>
      <c r="V28" s="193"/>
      <c r="W28" s="193"/>
      <c r="X28" s="193"/>
      <c r="Y28" s="193"/>
      <c r="Z28" s="193"/>
      <c r="AA28" s="101"/>
      <c r="AB28" s="102"/>
      <c r="AC28" s="102"/>
      <c r="AD28" s="104">
        <f t="shared" si="1"/>
        <v>0</v>
      </c>
      <c r="AE28" s="194"/>
      <c r="AF28" s="194"/>
      <c r="AG28" s="195"/>
    </row>
    <row r="29" spans="2:33" ht="21" customHeight="1"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sheetProtection algorithmName="SHA-512" hashValue="aL54aIwuYv8YvzQzoFuWPlOb+z3ibvVsHMtpoetQMfLRlVxgw2BIfYh/0RERP1+MPi7tviZhlE8HxmvlXAyVRw==" saltValue="yrPIFyO99oufcsNSW5eQag==" spinCount="100000" sheet="1" objects="1" scenarios="1"/>
  <protectedRanges>
    <protectedRange sqref="C18:L28 N18:P28" name="Intervalo1"/>
  </protectedRanges>
  <mergeCells count="62">
    <mergeCell ref="C27:I27"/>
    <mergeCell ref="N27:P27"/>
    <mergeCell ref="C28:I28"/>
    <mergeCell ref="N28:P28"/>
    <mergeCell ref="B29:L29"/>
    <mergeCell ref="N29:P29"/>
    <mergeCell ref="C24:I24"/>
    <mergeCell ref="N24:P24"/>
    <mergeCell ref="C25:I25"/>
    <mergeCell ref="N25:P25"/>
    <mergeCell ref="C26:I26"/>
    <mergeCell ref="N26:P26"/>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 ref="S1:U1"/>
    <mergeCell ref="S2:T2"/>
    <mergeCell ref="S3:T3"/>
    <mergeCell ref="S16:AG16"/>
    <mergeCell ref="T17:Z17"/>
    <mergeCell ref="AE17:AG17"/>
    <mergeCell ref="T18:Z18"/>
    <mergeCell ref="AE18:AG18"/>
    <mergeCell ref="T19:Z19"/>
    <mergeCell ref="AE19:AG19"/>
    <mergeCell ref="T20:Z20"/>
    <mergeCell ref="AE20:AG20"/>
    <mergeCell ref="T21:Z21"/>
    <mergeCell ref="AE21:AG21"/>
    <mergeCell ref="T22:Z22"/>
    <mergeCell ref="AE22:AG22"/>
    <mergeCell ref="T23:Z23"/>
    <mergeCell ref="AE23:AG23"/>
    <mergeCell ref="T24:Z24"/>
    <mergeCell ref="AE24:AG24"/>
    <mergeCell ref="T25:Z25"/>
    <mergeCell ref="AE25:AG25"/>
    <mergeCell ref="T26:Z26"/>
    <mergeCell ref="AE26:AG26"/>
    <mergeCell ref="T27:Z27"/>
    <mergeCell ref="AE27:AG27"/>
    <mergeCell ref="T28:Z28"/>
    <mergeCell ref="AE28:AG28"/>
    <mergeCell ref="S29:AC29"/>
    <mergeCell ref="AE29:AG29"/>
  </mergeCells>
  <pageMargins left="0.51181102362204722" right="0.51181102362204722" top="0.78740157480314965" bottom="0.78740157480314965" header="0.31496062992125984" footer="0.31496062992125984"/>
  <pageSetup paperSize="9" scale="7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0D9DE-8F01-481F-8DD9-6D3AF3FFC7C6}">
  <sheetPr>
    <pageSetUpPr fitToPage="1"/>
  </sheetPr>
  <dimension ref="B1:S21"/>
  <sheetViews>
    <sheetView showGridLines="0" zoomScaleNormal="100" workbookViewId="0">
      <selection activeCell="N4" sqref="N4"/>
    </sheetView>
  </sheetViews>
  <sheetFormatPr defaultRowHeight="12.75" x14ac:dyDescent="0.2"/>
  <cols>
    <col min="1" max="13" width="9.140625" style="51"/>
    <col min="14" max="14" width="12.85546875" style="51" customWidth="1"/>
    <col min="15" max="15" width="9.42578125" style="51" customWidth="1"/>
    <col min="16" max="16" width="9.140625" style="51" customWidth="1"/>
    <col min="17" max="18" width="9.140625" style="51" hidden="1" customWidth="1"/>
    <col min="19" max="19" width="9.140625" style="51" customWidth="1"/>
    <col min="20" max="16384" width="9.140625" style="51"/>
  </cols>
  <sheetData>
    <row r="1" spans="2:18" ht="13.5" thickBot="1" x14ac:dyDescent="0.25"/>
    <row r="2" spans="2:18" ht="13.5" thickBot="1" x14ac:dyDescent="0.25">
      <c r="N2" s="126" t="s">
        <v>76</v>
      </c>
      <c r="O2" s="127"/>
      <c r="Q2" s="124" t="s">
        <v>75</v>
      </c>
      <c r="R2" s="125"/>
    </row>
    <row r="3" spans="2:18" ht="39" thickBot="1" x14ac:dyDescent="0.25">
      <c r="N3" s="38" t="s">
        <v>57</v>
      </c>
      <c r="O3" s="39" t="s">
        <v>58</v>
      </c>
      <c r="Q3" s="38" t="s">
        <v>57</v>
      </c>
      <c r="R3" s="39" t="s">
        <v>58</v>
      </c>
    </row>
    <row r="4" spans="2:18" ht="63.75" customHeight="1" thickBot="1" x14ac:dyDescent="0.25">
      <c r="B4" s="136" t="s">
        <v>103</v>
      </c>
      <c r="C4" s="137"/>
      <c r="D4" s="137"/>
      <c r="E4" s="137"/>
      <c r="F4" s="137"/>
      <c r="G4" s="137"/>
      <c r="H4" s="137"/>
      <c r="I4" s="137"/>
      <c r="J4" s="137"/>
      <c r="K4" s="137"/>
      <c r="L4" s="137"/>
      <c r="M4" s="138"/>
      <c r="N4" s="241" t="s">
        <v>206</v>
      </c>
      <c r="O4" s="53">
        <f>VLOOKUP(N4,E18:F21,2,FALSE)</f>
        <v>0</v>
      </c>
      <c r="Q4" s="52" t="s">
        <v>206</v>
      </c>
      <c r="R4" s="53">
        <f>VLOOKUP(Q4,E18:F21,2,FALSE)</f>
        <v>0</v>
      </c>
    </row>
    <row r="5" spans="2:18" ht="13.5" thickBot="1" x14ac:dyDescent="0.25"/>
    <row r="6" spans="2:18" ht="13.5" thickBot="1" x14ac:dyDescent="0.25">
      <c r="B6" s="145" t="s">
        <v>101</v>
      </c>
      <c r="C6" s="146"/>
      <c r="D6" s="146"/>
      <c r="E6" s="146"/>
      <c r="F6" s="146"/>
      <c r="G6" s="146"/>
      <c r="H6" s="146"/>
      <c r="I6" s="146"/>
      <c r="J6" s="146"/>
      <c r="K6" s="146"/>
      <c r="L6" s="146"/>
      <c r="M6" s="147"/>
    </row>
    <row r="7" spans="2:18" ht="33.75" customHeight="1" x14ac:dyDescent="0.2">
      <c r="B7" s="139" t="s">
        <v>104</v>
      </c>
      <c r="C7" s="140"/>
      <c r="D7" s="140"/>
      <c r="E7" s="140"/>
      <c r="F7" s="140"/>
      <c r="G7" s="140"/>
      <c r="H7" s="140"/>
      <c r="I7" s="140"/>
      <c r="J7" s="140"/>
      <c r="K7" s="140"/>
      <c r="L7" s="140"/>
      <c r="M7" s="141"/>
    </row>
    <row r="8" spans="2:18" ht="30" customHeight="1" x14ac:dyDescent="0.2">
      <c r="B8" s="142" t="s">
        <v>105</v>
      </c>
      <c r="C8" s="143"/>
      <c r="D8" s="143"/>
      <c r="E8" s="143"/>
      <c r="F8" s="143"/>
      <c r="G8" s="143"/>
      <c r="H8" s="143"/>
      <c r="I8" s="143"/>
      <c r="J8" s="143"/>
      <c r="K8" s="143"/>
      <c r="L8" s="143"/>
      <c r="M8" s="144"/>
    </row>
    <row r="9" spans="2:18" ht="38.25" customHeight="1" x14ac:dyDescent="0.2">
      <c r="B9" s="142" t="s">
        <v>232</v>
      </c>
      <c r="C9" s="143"/>
      <c r="D9" s="143"/>
      <c r="E9" s="143"/>
      <c r="F9" s="143"/>
      <c r="G9" s="143"/>
      <c r="H9" s="143"/>
      <c r="I9" s="143"/>
      <c r="J9" s="143"/>
      <c r="K9" s="143"/>
      <c r="L9" s="143"/>
      <c r="M9" s="144"/>
    </row>
    <row r="10" spans="2:18" ht="35.25" customHeight="1" thickBot="1" x14ac:dyDescent="0.25">
      <c r="B10" s="148" t="s">
        <v>106</v>
      </c>
      <c r="C10" s="149"/>
      <c r="D10" s="149"/>
      <c r="E10" s="149"/>
      <c r="F10" s="149"/>
      <c r="G10" s="149"/>
      <c r="H10" s="149"/>
      <c r="I10" s="149"/>
      <c r="J10" s="149"/>
      <c r="K10" s="149"/>
      <c r="L10" s="149"/>
      <c r="M10" s="150"/>
    </row>
    <row r="11" spans="2:18" x14ac:dyDescent="0.2">
      <c r="B11" s="54"/>
      <c r="C11" s="54"/>
      <c r="D11" s="54"/>
      <c r="E11" s="54"/>
      <c r="F11" s="54"/>
      <c r="G11" s="54"/>
      <c r="H11" s="54"/>
      <c r="I11" s="54"/>
      <c r="J11" s="54"/>
      <c r="K11" s="54"/>
      <c r="L11" s="54"/>
      <c r="M11" s="54"/>
    </row>
    <row r="12" spans="2:18" ht="13.5" thickBot="1" x14ac:dyDescent="0.25">
      <c r="B12" s="51" t="s">
        <v>49</v>
      </c>
    </row>
    <row r="13" spans="2:18" ht="13.5" thickBot="1" x14ac:dyDescent="0.25">
      <c r="B13" s="55"/>
      <c r="C13" s="51" t="s">
        <v>50</v>
      </c>
    </row>
    <row r="14" spans="2:18" ht="13.5" thickBot="1" x14ac:dyDescent="0.25">
      <c r="B14" s="56"/>
      <c r="C14" s="51" t="s">
        <v>79</v>
      </c>
    </row>
    <row r="17" spans="2:6" ht="13.5" thickBot="1" x14ac:dyDescent="0.25"/>
    <row r="18" spans="2:6" ht="15" customHeight="1" x14ac:dyDescent="0.2">
      <c r="B18" s="128" t="s">
        <v>31</v>
      </c>
      <c r="C18" s="129"/>
      <c r="D18" s="130"/>
      <c r="E18" s="226" t="s">
        <v>25</v>
      </c>
      <c r="F18" s="57">
        <v>40</v>
      </c>
    </row>
    <row r="19" spans="2:6" ht="15" customHeight="1" x14ac:dyDescent="0.2">
      <c r="B19" s="131"/>
      <c r="C19" s="223"/>
      <c r="D19" s="132"/>
      <c r="E19" s="227" t="s">
        <v>26</v>
      </c>
      <c r="F19" s="59">
        <v>20</v>
      </c>
    </row>
    <row r="20" spans="2:6" ht="15.75" customHeight="1" x14ac:dyDescent="0.2">
      <c r="B20" s="131"/>
      <c r="C20" s="223"/>
      <c r="D20" s="132"/>
      <c r="E20" s="227" t="s">
        <v>27</v>
      </c>
      <c r="F20" s="59">
        <v>10</v>
      </c>
    </row>
    <row r="21" spans="2:6" ht="15" customHeight="1" thickBot="1" x14ac:dyDescent="0.25">
      <c r="B21" s="133"/>
      <c r="C21" s="134"/>
      <c r="D21" s="135"/>
      <c r="E21" s="224" t="s">
        <v>206</v>
      </c>
      <c r="F21" s="225">
        <v>0</v>
      </c>
    </row>
  </sheetData>
  <sheetProtection algorithmName="SHA-512" hashValue="P1CvLubk33IGaIHtHGr1hVxc7fld5g3T/tzRMNDum7fLxRv2Vw4KGj9ixgj/wX8p19M1zxm9vw2qFTBAyuQBeA==" saltValue="c9nsGQaidaiqna8Suy9gnA==" spinCount="100000" sheet="1" objects="1" scenarios="1"/>
  <protectedRanges>
    <protectedRange sqref="N4" name="Jornada de Trabalho"/>
  </protectedRanges>
  <mergeCells count="9">
    <mergeCell ref="Q2:R2"/>
    <mergeCell ref="N2:O2"/>
    <mergeCell ref="B4:M4"/>
    <mergeCell ref="B7:M7"/>
    <mergeCell ref="B8:M8"/>
    <mergeCell ref="B6:M6"/>
    <mergeCell ref="B10:M10"/>
    <mergeCell ref="B9:M9"/>
    <mergeCell ref="B18:D21"/>
  </mergeCells>
  <dataValidations count="2">
    <dataValidation type="list" allowBlank="1" showInputMessage="1" showErrorMessage="1" promptTitle="Jornada de Trabalho!" prompt="Entre com o Tipo de jornada de trabalho!" sqref="N4" xr:uid="{70EF8B00-057E-4C0F-8295-C1854F09D6EB}">
      <formula1>$E$18:$E$21</formula1>
    </dataValidation>
    <dataValidation type="list" allowBlank="1" showInputMessage="1" showErrorMessage="1" promptTitle="Jornada de Trabalho!" prompt="Entre com o Tipo de jornada de trabalho!" sqref="Q4" xr:uid="{FBB3CE83-B91E-4784-A26B-BF3E8E6A628C}">
      <formula1>$E$18:$E$21</formula1>
    </dataValidation>
  </dataValidations>
  <pageMargins left="0.51181102362204722" right="0.51181102362204722" top="0.78740157480314965" bottom="0.78740157480314965" header="0.31496062992125984" footer="0.31496062992125984"/>
  <pageSetup paperSize="9" orientation="landscape"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D88B-29C1-4F43-82FC-D3BA1209A595}">
  <sheetPr>
    <pageSetUpPr fitToPage="1"/>
  </sheetPr>
  <dimension ref="B1:AG29"/>
  <sheetViews>
    <sheetView workbookViewId="0">
      <selection activeCell="N18" activeCellId="1" sqref="C18:L28 N18:P28"/>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27" width="0" style="51" hidden="1" customWidth="1"/>
    <col min="28" max="29" width="10.7109375" style="51" hidden="1" customWidth="1"/>
    <col min="30" max="30" width="11.5703125" style="51" hidden="1" customWidth="1"/>
    <col min="31" max="33" width="0" style="51" hidden="1" customWidth="1"/>
    <col min="34" max="16384" width="9.140625" style="51"/>
  </cols>
  <sheetData>
    <row r="1" spans="2:33" ht="13.5" thickBot="1" x14ac:dyDescent="0.25">
      <c r="S1" s="124" t="s">
        <v>75</v>
      </c>
      <c r="T1" s="151"/>
      <c r="U1" s="125"/>
    </row>
    <row r="2" spans="2:33" s="60" customFormat="1" ht="26.25" thickBot="1" x14ac:dyDescent="0.3">
      <c r="N2" s="61" t="s">
        <v>43</v>
      </c>
      <c r="O2" s="61" t="s">
        <v>94</v>
      </c>
      <c r="P2" s="39" t="s">
        <v>60</v>
      </c>
      <c r="S2" s="169" t="s">
        <v>92</v>
      </c>
      <c r="T2" s="171"/>
      <c r="U2" s="39" t="s">
        <v>60</v>
      </c>
    </row>
    <row r="3" spans="2:33" ht="54" customHeight="1" thickBot="1" x14ac:dyDescent="0.25">
      <c r="B3" s="155" t="s">
        <v>162</v>
      </c>
      <c r="C3" s="156"/>
      <c r="D3" s="156"/>
      <c r="E3" s="156"/>
      <c r="F3" s="156"/>
      <c r="G3" s="156"/>
      <c r="H3" s="156"/>
      <c r="I3" s="156"/>
      <c r="J3" s="156"/>
      <c r="K3" s="156"/>
      <c r="L3" s="156"/>
      <c r="M3" s="157"/>
      <c r="N3" s="62">
        <v>0.3</v>
      </c>
      <c r="O3" s="94">
        <f>M29</f>
        <v>0</v>
      </c>
      <c r="P3" s="70">
        <f>O3*N3</f>
        <v>0</v>
      </c>
      <c r="S3" s="199">
        <f>AD29</f>
        <v>0</v>
      </c>
      <c r="T3" s="200"/>
      <c r="U3" s="70">
        <f>S3*N3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51.75" customHeight="1" x14ac:dyDescent="0.2">
      <c r="B6" s="142" t="s">
        <v>163</v>
      </c>
      <c r="C6" s="143"/>
      <c r="D6" s="143"/>
      <c r="E6" s="143"/>
      <c r="F6" s="143"/>
      <c r="G6" s="143"/>
      <c r="H6" s="143"/>
      <c r="I6" s="143"/>
      <c r="J6" s="143"/>
      <c r="K6" s="143"/>
      <c r="L6" s="143"/>
      <c r="M6" s="144"/>
    </row>
    <row r="7" spans="2:33" ht="32.25" customHeight="1" x14ac:dyDescent="0.2">
      <c r="B7" s="142" t="s">
        <v>164</v>
      </c>
      <c r="C7" s="143"/>
      <c r="D7" s="143"/>
      <c r="E7" s="143"/>
      <c r="F7" s="143"/>
      <c r="G7" s="143"/>
      <c r="H7" s="143"/>
      <c r="I7" s="143"/>
      <c r="J7" s="143"/>
      <c r="K7" s="143"/>
      <c r="L7" s="143"/>
      <c r="M7" s="144"/>
    </row>
    <row r="8" spans="2:33" ht="50.25" customHeight="1" x14ac:dyDescent="0.2">
      <c r="B8" s="142" t="s">
        <v>228</v>
      </c>
      <c r="C8" s="143"/>
      <c r="D8" s="143"/>
      <c r="E8" s="143"/>
      <c r="F8" s="143"/>
      <c r="G8" s="143"/>
      <c r="H8" s="143"/>
      <c r="I8" s="143"/>
      <c r="J8" s="143"/>
      <c r="K8" s="143"/>
      <c r="L8" s="143"/>
      <c r="M8" s="144"/>
    </row>
    <row r="9" spans="2:33" ht="51.7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95" t="s">
        <v>64</v>
      </c>
      <c r="C17" s="201" t="s">
        <v>219</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30" customHeight="1" x14ac:dyDescent="0.2">
      <c r="B18" s="97">
        <v>1</v>
      </c>
      <c r="C18" s="273"/>
      <c r="D18" s="273"/>
      <c r="E18" s="273"/>
      <c r="F18" s="273"/>
      <c r="G18" s="273"/>
      <c r="H18" s="273"/>
      <c r="I18" s="273"/>
      <c r="J18" s="274"/>
      <c r="K18" s="275"/>
      <c r="L18" s="275"/>
      <c r="M18" s="100">
        <f>(L18-K18)/30</f>
        <v>0</v>
      </c>
      <c r="N18" s="279"/>
      <c r="O18" s="279"/>
      <c r="P18" s="280"/>
      <c r="S18" s="97">
        <v>1</v>
      </c>
      <c r="T18" s="215"/>
      <c r="U18" s="215"/>
      <c r="V18" s="215"/>
      <c r="W18" s="215"/>
      <c r="X18" s="215"/>
      <c r="Y18" s="215"/>
      <c r="Z18" s="215"/>
      <c r="AA18" s="98"/>
      <c r="AB18" s="99"/>
      <c r="AC18" s="99"/>
      <c r="AD18" s="100">
        <f>(AC18-AB18)/30</f>
        <v>0</v>
      </c>
      <c r="AE18" s="207"/>
      <c r="AF18" s="207"/>
      <c r="AG18" s="208"/>
    </row>
    <row r="19" spans="2:33" ht="30" customHeight="1" x14ac:dyDescent="0.2">
      <c r="B19" s="83">
        <v>2</v>
      </c>
      <c r="C19" s="276"/>
      <c r="D19" s="276"/>
      <c r="E19" s="276"/>
      <c r="F19" s="276"/>
      <c r="G19" s="276"/>
      <c r="H19" s="276"/>
      <c r="I19" s="276"/>
      <c r="J19" s="277"/>
      <c r="K19" s="278"/>
      <c r="L19" s="278"/>
      <c r="M19" s="103">
        <f>(L19-K19)/30</f>
        <v>0</v>
      </c>
      <c r="N19" s="281"/>
      <c r="O19" s="281"/>
      <c r="P19" s="282"/>
      <c r="S19" s="83">
        <v>2</v>
      </c>
      <c r="T19" s="216"/>
      <c r="U19" s="216"/>
      <c r="V19" s="216"/>
      <c r="W19" s="216"/>
      <c r="X19" s="216"/>
      <c r="Y19" s="216"/>
      <c r="Z19" s="216"/>
      <c r="AA19" s="101"/>
      <c r="AB19" s="102"/>
      <c r="AC19" s="102"/>
      <c r="AD19" s="103">
        <f>(AC19-AB19)/30</f>
        <v>0</v>
      </c>
      <c r="AE19" s="194"/>
      <c r="AF19" s="194"/>
      <c r="AG19" s="195"/>
    </row>
    <row r="20" spans="2:33" ht="30" customHeight="1" x14ac:dyDescent="0.2">
      <c r="B20" s="83">
        <v>3</v>
      </c>
      <c r="C20" s="276"/>
      <c r="D20" s="276"/>
      <c r="E20" s="276"/>
      <c r="F20" s="276"/>
      <c r="G20" s="276"/>
      <c r="H20" s="276"/>
      <c r="I20" s="276"/>
      <c r="J20" s="277"/>
      <c r="K20" s="278"/>
      <c r="L20" s="278"/>
      <c r="M20" s="103">
        <f>(L20-K20)/30</f>
        <v>0</v>
      </c>
      <c r="N20" s="281"/>
      <c r="O20" s="281"/>
      <c r="P20" s="282"/>
      <c r="S20" s="83">
        <v>3</v>
      </c>
      <c r="T20" s="216"/>
      <c r="U20" s="216"/>
      <c r="V20" s="216"/>
      <c r="W20" s="216"/>
      <c r="X20" s="216"/>
      <c r="Y20" s="216"/>
      <c r="Z20" s="216"/>
      <c r="AA20" s="101"/>
      <c r="AB20" s="102"/>
      <c r="AC20" s="102"/>
      <c r="AD20" s="103">
        <f>(AC20-AB20)/30</f>
        <v>0</v>
      </c>
      <c r="AE20" s="194"/>
      <c r="AF20" s="194"/>
      <c r="AG20" s="195"/>
    </row>
    <row r="21" spans="2:33" ht="30" customHeight="1" x14ac:dyDescent="0.2">
      <c r="B21" s="83">
        <v>4</v>
      </c>
      <c r="C21" s="276"/>
      <c r="D21" s="276"/>
      <c r="E21" s="276"/>
      <c r="F21" s="276"/>
      <c r="G21" s="276"/>
      <c r="H21" s="276"/>
      <c r="I21" s="276"/>
      <c r="J21" s="277"/>
      <c r="K21" s="278"/>
      <c r="L21" s="278"/>
      <c r="M21" s="103">
        <f t="shared" ref="M21:M28" si="0">(L21-K21)/30</f>
        <v>0</v>
      </c>
      <c r="N21" s="281"/>
      <c r="O21" s="281"/>
      <c r="P21" s="282"/>
      <c r="S21" s="83">
        <v>4</v>
      </c>
      <c r="T21" s="216"/>
      <c r="U21" s="216"/>
      <c r="V21" s="216"/>
      <c r="W21" s="216"/>
      <c r="X21" s="216"/>
      <c r="Y21" s="216"/>
      <c r="Z21" s="216"/>
      <c r="AA21" s="101"/>
      <c r="AB21" s="102"/>
      <c r="AC21" s="102"/>
      <c r="AD21" s="103">
        <f t="shared" ref="AD21:AD28" si="1">(AC21-AB21)/30</f>
        <v>0</v>
      </c>
      <c r="AE21" s="194"/>
      <c r="AF21" s="194"/>
      <c r="AG21" s="195"/>
    </row>
    <row r="22" spans="2:33" ht="30" customHeight="1" x14ac:dyDescent="0.2">
      <c r="B22" s="83">
        <v>5</v>
      </c>
      <c r="C22" s="276"/>
      <c r="D22" s="276"/>
      <c r="E22" s="276"/>
      <c r="F22" s="276"/>
      <c r="G22" s="276"/>
      <c r="H22" s="276"/>
      <c r="I22" s="276"/>
      <c r="J22" s="277"/>
      <c r="K22" s="278"/>
      <c r="L22" s="278"/>
      <c r="M22" s="103">
        <f t="shared" si="0"/>
        <v>0</v>
      </c>
      <c r="N22" s="281"/>
      <c r="O22" s="281"/>
      <c r="P22" s="282"/>
      <c r="S22" s="83">
        <v>5</v>
      </c>
      <c r="T22" s="216"/>
      <c r="U22" s="216"/>
      <c r="V22" s="216"/>
      <c r="W22" s="216"/>
      <c r="X22" s="216"/>
      <c r="Y22" s="216"/>
      <c r="Z22" s="216"/>
      <c r="AA22" s="101"/>
      <c r="AB22" s="102"/>
      <c r="AC22" s="102"/>
      <c r="AD22" s="103">
        <f t="shared" si="1"/>
        <v>0</v>
      </c>
      <c r="AE22" s="194"/>
      <c r="AF22" s="194"/>
      <c r="AG22" s="195"/>
    </row>
    <row r="23" spans="2:33" ht="30" customHeight="1" x14ac:dyDescent="0.2">
      <c r="B23" s="83">
        <v>6</v>
      </c>
      <c r="C23" s="276"/>
      <c r="D23" s="276"/>
      <c r="E23" s="276"/>
      <c r="F23" s="276"/>
      <c r="G23" s="276"/>
      <c r="H23" s="276"/>
      <c r="I23" s="276"/>
      <c r="J23" s="277"/>
      <c r="K23" s="278"/>
      <c r="L23" s="278"/>
      <c r="M23" s="103">
        <f t="shared" si="0"/>
        <v>0</v>
      </c>
      <c r="N23" s="281"/>
      <c r="O23" s="281"/>
      <c r="P23" s="282"/>
      <c r="S23" s="83">
        <v>6</v>
      </c>
      <c r="T23" s="216"/>
      <c r="U23" s="216"/>
      <c r="V23" s="216"/>
      <c r="W23" s="216"/>
      <c r="X23" s="216"/>
      <c r="Y23" s="216"/>
      <c r="Z23" s="216"/>
      <c r="AA23" s="101"/>
      <c r="AB23" s="102"/>
      <c r="AC23" s="102"/>
      <c r="AD23" s="103">
        <f t="shared" si="1"/>
        <v>0</v>
      </c>
      <c r="AE23" s="194"/>
      <c r="AF23" s="194"/>
      <c r="AG23" s="195"/>
    </row>
    <row r="24" spans="2:33" ht="30" customHeight="1" x14ac:dyDescent="0.2">
      <c r="B24" s="83">
        <v>7</v>
      </c>
      <c r="C24" s="276"/>
      <c r="D24" s="276"/>
      <c r="E24" s="276"/>
      <c r="F24" s="276"/>
      <c r="G24" s="276"/>
      <c r="H24" s="276"/>
      <c r="I24" s="276"/>
      <c r="J24" s="277"/>
      <c r="K24" s="278"/>
      <c r="L24" s="278"/>
      <c r="M24" s="103">
        <f t="shared" si="0"/>
        <v>0</v>
      </c>
      <c r="N24" s="281"/>
      <c r="O24" s="281"/>
      <c r="P24" s="282"/>
      <c r="S24" s="83">
        <v>7</v>
      </c>
      <c r="T24" s="216"/>
      <c r="U24" s="216"/>
      <c r="V24" s="216"/>
      <c r="W24" s="216"/>
      <c r="X24" s="216"/>
      <c r="Y24" s="216"/>
      <c r="Z24" s="216"/>
      <c r="AA24" s="101"/>
      <c r="AB24" s="102"/>
      <c r="AC24" s="102"/>
      <c r="AD24" s="103">
        <f t="shared" si="1"/>
        <v>0</v>
      </c>
      <c r="AE24" s="194"/>
      <c r="AF24" s="194"/>
      <c r="AG24" s="195"/>
    </row>
    <row r="25" spans="2:33" ht="30" customHeight="1" x14ac:dyDescent="0.2">
      <c r="B25" s="83">
        <v>8</v>
      </c>
      <c r="C25" s="276"/>
      <c r="D25" s="276"/>
      <c r="E25" s="276"/>
      <c r="F25" s="276"/>
      <c r="G25" s="276"/>
      <c r="H25" s="276"/>
      <c r="I25" s="276"/>
      <c r="J25" s="277"/>
      <c r="K25" s="278"/>
      <c r="L25" s="278"/>
      <c r="M25" s="103">
        <f t="shared" si="0"/>
        <v>0</v>
      </c>
      <c r="N25" s="281"/>
      <c r="O25" s="281"/>
      <c r="P25" s="282"/>
      <c r="S25" s="83">
        <v>8</v>
      </c>
      <c r="T25" s="193"/>
      <c r="U25" s="193"/>
      <c r="V25" s="193"/>
      <c r="W25" s="193"/>
      <c r="X25" s="193"/>
      <c r="Y25" s="193"/>
      <c r="Z25" s="193"/>
      <c r="AA25" s="101"/>
      <c r="AB25" s="102"/>
      <c r="AC25" s="102"/>
      <c r="AD25" s="103">
        <f t="shared" si="1"/>
        <v>0</v>
      </c>
      <c r="AE25" s="194"/>
      <c r="AF25" s="194"/>
      <c r="AG25" s="195"/>
    </row>
    <row r="26" spans="2:33" ht="30" customHeight="1" x14ac:dyDescent="0.2">
      <c r="B26" s="83">
        <v>9</v>
      </c>
      <c r="C26" s="276"/>
      <c r="D26" s="276"/>
      <c r="E26" s="276"/>
      <c r="F26" s="276"/>
      <c r="G26" s="276"/>
      <c r="H26" s="276"/>
      <c r="I26" s="276"/>
      <c r="J26" s="277"/>
      <c r="K26" s="278"/>
      <c r="L26" s="278"/>
      <c r="M26" s="103">
        <f t="shared" si="0"/>
        <v>0</v>
      </c>
      <c r="N26" s="281"/>
      <c r="O26" s="281"/>
      <c r="P26" s="282"/>
      <c r="S26" s="83">
        <v>9</v>
      </c>
      <c r="T26" s="193"/>
      <c r="U26" s="193"/>
      <c r="V26" s="193"/>
      <c r="W26" s="193"/>
      <c r="X26" s="193"/>
      <c r="Y26" s="193"/>
      <c r="Z26" s="193"/>
      <c r="AA26" s="101"/>
      <c r="AB26" s="102"/>
      <c r="AC26" s="102"/>
      <c r="AD26" s="103">
        <f t="shared" si="1"/>
        <v>0</v>
      </c>
      <c r="AE26" s="194"/>
      <c r="AF26" s="194"/>
      <c r="AG26" s="195"/>
    </row>
    <row r="27" spans="2:33" ht="30" customHeight="1" x14ac:dyDescent="0.2">
      <c r="B27" s="83">
        <v>10</v>
      </c>
      <c r="C27" s="276"/>
      <c r="D27" s="276"/>
      <c r="E27" s="276"/>
      <c r="F27" s="276"/>
      <c r="G27" s="276"/>
      <c r="H27" s="276"/>
      <c r="I27" s="276"/>
      <c r="J27" s="277"/>
      <c r="K27" s="278"/>
      <c r="L27" s="278"/>
      <c r="M27" s="103">
        <f t="shared" si="0"/>
        <v>0</v>
      </c>
      <c r="N27" s="281"/>
      <c r="O27" s="281"/>
      <c r="P27" s="282"/>
      <c r="S27" s="83">
        <v>10</v>
      </c>
      <c r="T27" s="193"/>
      <c r="U27" s="193"/>
      <c r="V27" s="193"/>
      <c r="W27" s="193"/>
      <c r="X27" s="193"/>
      <c r="Y27" s="193"/>
      <c r="Z27" s="193"/>
      <c r="AA27" s="101"/>
      <c r="AB27" s="102"/>
      <c r="AC27" s="102"/>
      <c r="AD27" s="103">
        <f t="shared" si="1"/>
        <v>0</v>
      </c>
      <c r="AE27" s="194"/>
      <c r="AF27" s="194"/>
      <c r="AG27" s="195"/>
    </row>
    <row r="28" spans="2:33" ht="30" customHeight="1" thickBot="1" x14ac:dyDescent="0.25">
      <c r="B28" s="83">
        <v>11</v>
      </c>
      <c r="C28" s="276"/>
      <c r="D28" s="276"/>
      <c r="E28" s="276"/>
      <c r="F28" s="276"/>
      <c r="G28" s="276"/>
      <c r="H28" s="276"/>
      <c r="I28" s="276"/>
      <c r="J28" s="277"/>
      <c r="K28" s="278"/>
      <c r="L28" s="278"/>
      <c r="M28" s="104">
        <f t="shared" si="0"/>
        <v>0</v>
      </c>
      <c r="N28" s="281"/>
      <c r="O28" s="281"/>
      <c r="P28" s="282"/>
      <c r="S28" s="83">
        <v>11</v>
      </c>
      <c r="T28" s="193"/>
      <c r="U28" s="193"/>
      <c r="V28" s="193"/>
      <c r="W28" s="193"/>
      <c r="X28" s="193"/>
      <c r="Y28" s="193"/>
      <c r="Z28" s="193"/>
      <c r="AA28" s="101"/>
      <c r="AB28" s="102"/>
      <c r="AC28" s="102"/>
      <c r="AD28" s="104">
        <f t="shared" si="1"/>
        <v>0</v>
      </c>
      <c r="AE28" s="194"/>
      <c r="AF28" s="194"/>
      <c r="AG28" s="195"/>
    </row>
    <row r="29" spans="2:33" ht="13.5"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sheetProtection algorithmName="SHA-512" hashValue="E3Ku7jFYxKJ6ZpESphqJ/dEIid34tjAYN90jwnpEUZTjyHQ5AOIzwz+lvIk5hCQekv6l9VnyJ9ohEKr0ZJaHrQ==" saltValue="WBnbdwIpnYlAep4jqLvLZA==" spinCount="100000" sheet="1" objects="1" scenarios="1"/>
  <protectedRanges>
    <protectedRange sqref="C18:L28 N18:P28" name="Intervalo1"/>
  </protectedRanges>
  <mergeCells count="62">
    <mergeCell ref="C27:I27"/>
    <mergeCell ref="N27:P27"/>
    <mergeCell ref="C28:I28"/>
    <mergeCell ref="N28:P28"/>
    <mergeCell ref="B29:L29"/>
    <mergeCell ref="N29:P29"/>
    <mergeCell ref="C24:I24"/>
    <mergeCell ref="N24:P24"/>
    <mergeCell ref="C25:I25"/>
    <mergeCell ref="N25:P25"/>
    <mergeCell ref="C26:I26"/>
    <mergeCell ref="N26:P26"/>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 ref="S1:U1"/>
    <mergeCell ref="S2:T2"/>
    <mergeCell ref="S3:T3"/>
    <mergeCell ref="S16:AG16"/>
    <mergeCell ref="T17:Z17"/>
    <mergeCell ref="AE17:AG17"/>
    <mergeCell ref="T18:Z18"/>
    <mergeCell ref="AE18:AG18"/>
    <mergeCell ref="T19:Z19"/>
    <mergeCell ref="AE19:AG19"/>
    <mergeCell ref="T20:Z20"/>
    <mergeCell ref="AE20:AG20"/>
    <mergeCell ref="T21:Z21"/>
    <mergeCell ref="AE21:AG21"/>
    <mergeCell ref="T22:Z22"/>
    <mergeCell ref="AE22:AG22"/>
    <mergeCell ref="T23:Z23"/>
    <mergeCell ref="AE23:AG23"/>
    <mergeCell ref="T24:Z24"/>
    <mergeCell ref="AE24:AG24"/>
    <mergeCell ref="T25:Z25"/>
    <mergeCell ref="AE25:AG25"/>
    <mergeCell ref="T26:Z26"/>
    <mergeCell ref="AE26:AG26"/>
    <mergeCell ref="T27:Z27"/>
    <mergeCell ref="AE27:AG27"/>
    <mergeCell ref="T28:Z28"/>
    <mergeCell ref="AE28:AG28"/>
    <mergeCell ref="S29:AC29"/>
    <mergeCell ref="AE29:AG29"/>
  </mergeCells>
  <phoneticPr fontId="12" type="noConversion"/>
  <pageMargins left="0.51181102362204722" right="0.51181102362204722" top="0.78740157480314965" bottom="0.78740157480314965" header="0.31496062992125984" footer="0.31496062992125984"/>
  <pageSetup paperSize="9" scale="72"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3275-7173-4B9C-8567-5F37C691297B}">
  <sheetPr>
    <pageSetUpPr fitToPage="1"/>
  </sheetPr>
  <dimension ref="B1:AG29"/>
  <sheetViews>
    <sheetView topLeftCell="B1" workbookViewId="0">
      <selection activeCell="C18" sqref="C18:I23"/>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19" width="0" style="51" hidden="1" customWidth="1"/>
    <col min="20" max="20" width="11" style="51" hidden="1" customWidth="1"/>
    <col min="21" max="27" width="0" style="51" hidden="1" customWidth="1"/>
    <col min="28" max="29" width="10.7109375" style="51" hidden="1" customWidth="1"/>
    <col min="30" max="30" width="10.5703125" style="51" hidden="1" customWidth="1"/>
    <col min="31" max="33" width="0" style="51" hidden="1" customWidth="1"/>
    <col min="34" max="16384" width="9.140625" style="51"/>
  </cols>
  <sheetData>
    <row r="1" spans="2:33" ht="13.5" thickBot="1" x14ac:dyDescent="0.25">
      <c r="S1" s="124" t="s">
        <v>75</v>
      </c>
      <c r="T1" s="151"/>
      <c r="U1" s="125"/>
    </row>
    <row r="2" spans="2:33" s="60" customFormat="1" ht="26.25" thickBot="1" x14ac:dyDescent="0.3">
      <c r="N2" s="61" t="s">
        <v>43</v>
      </c>
      <c r="O2" s="61" t="s">
        <v>95</v>
      </c>
      <c r="P2" s="39" t="s">
        <v>60</v>
      </c>
      <c r="S2" s="169" t="s">
        <v>95</v>
      </c>
      <c r="T2" s="171"/>
      <c r="U2" s="39" t="s">
        <v>60</v>
      </c>
    </row>
    <row r="3" spans="2:33" ht="54" customHeight="1" thickBot="1" x14ac:dyDescent="0.25">
      <c r="B3" s="155" t="s">
        <v>159</v>
      </c>
      <c r="C3" s="156"/>
      <c r="D3" s="156"/>
      <c r="E3" s="156"/>
      <c r="F3" s="156"/>
      <c r="G3" s="156"/>
      <c r="H3" s="156"/>
      <c r="I3" s="156"/>
      <c r="J3" s="156"/>
      <c r="K3" s="156"/>
      <c r="L3" s="156"/>
      <c r="M3" s="157"/>
      <c r="N3" s="62">
        <v>15</v>
      </c>
      <c r="O3" s="106">
        <f>COUNTA(C18:C28)</f>
        <v>0</v>
      </c>
      <c r="P3" s="70">
        <f>O3*N3</f>
        <v>0</v>
      </c>
      <c r="S3" s="218">
        <f>COUNTA(T18:T28)</f>
        <v>0</v>
      </c>
      <c r="T3" s="219"/>
      <c r="U3" s="70">
        <f>S3*N3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33.75" customHeight="1" x14ac:dyDescent="0.2">
      <c r="B6" s="209" t="s">
        <v>160</v>
      </c>
      <c r="C6" s="210"/>
      <c r="D6" s="210"/>
      <c r="E6" s="210"/>
      <c r="F6" s="210"/>
      <c r="G6" s="210"/>
      <c r="H6" s="210"/>
      <c r="I6" s="210"/>
      <c r="J6" s="210"/>
      <c r="K6" s="210"/>
      <c r="L6" s="210"/>
      <c r="M6" s="211"/>
    </row>
    <row r="7" spans="2:33" ht="36" customHeight="1" x14ac:dyDescent="0.2">
      <c r="B7" s="212" t="s">
        <v>161</v>
      </c>
      <c r="C7" s="213"/>
      <c r="D7" s="213"/>
      <c r="E7" s="213"/>
      <c r="F7" s="213"/>
      <c r="G7" s="213"/>
      <c r="H7" s="213"/>
      <c r="I7" s="213"/>
      <c r="J7" s="213"/>
      <c r="K7" s="213"/>
      <c r="L7" s="213"/>
      <c r="M7" s="214"/>
    </row>
    <row r="8" spans="2:33" ht="50.25" customHeight="1" x14ac:dyDescent="0.2">
      <c r="B8" s="142" t="s">
        <v>229</v>
      </c>
      <c r="C8" s="143"/>
      <c r="D8" s="143"/>
      <c r="E8" s="143"/>
      <c r="F8" s="143"/>
      <c r="G8" s="143"/>
      <c r="H8" s="143"/>
      <c r="I8" s="143"/>
      <c r="J8" s="143"/>
      <c r="K8" s="143"/>
      <c r="L8" s="143"/>
      <c r="M8" s="144"/>
    </row>
    <row r="9" spans="2:33" ht="31.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95" t="s">
        <v>64</v>
      </c>
      <c r="C17" s="201" t="s">
        <v>219</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29.25" customHeight="1" x14ac:dyDescent="0.2">
      <c r="B18" s="97">
        <v>1</v>
      </c>
      <c r="C18" s="283"/>
      <c r="D18" s="283"/>
      <c r="E18" s="283"/>
      <c r="F18" s="283"/>
      <c r="G18" s="283"/>
      <c r="H18" s="283"/>
      <c r="I18" s="283"/>
      <c r="J18" s="274"/>
      <c r="K18" s="275"/>
      <c r="L18" s="275"/>
      <c r="M18" s="100">
        <f>(L18-K18)/30</f>
        <v>0</v>
      </c>
      <c r="N18" s="279"/>
      <c r="O18" s="279"/>
      <c r="P18" s="280"/>
      <c r="S18" s="97">
        <v>1</v>
      </c>
      <c r="T18" s="206"/>
      <c r="U18" s="206"/>
      <c r="V18" s="206"/>
      <c r="W18" s="206"/>
      <c r="X18" s="206"/>
      <c r="Y18" s="206"/>
      <c r="Z18" s="206"/>
      <c r="AA18" s="98"/>
      <c r="AB18" s="99"/>
      <c r="AC18" s="99"/>
      <c r="AD18" s="100">
        <f>(AC18-AB18)/30</f>
        <v>0</v>
      </c>
      <c r="AE18" s="207"/>
      <c r="AF18" s="207"/>
      <c r="AG18" s="208"/>
    </row>
    <row r="19" spans="2:33" ht="29.25" customHeight="1" x14ac:dyDescent="0.2">
      <c r="B19" s="83">
        <v>2</v>
      </c>
      <c r="C19" s="284"/>
      <c r="D19" s="284"/>
      <c r="E19" s="284"/>
      <c r="F19" s="284"/>
      <c r="G19" s="284"/>
      <c r="H19" s="284"/>
      <c r="I19" s="284"/>
      <c r="J19" s="277"/>
      <c r="K19" s="278"/>
      <c r="L19" s="278"/>
      <c r="M19" s="103">
        <f>(L19-K19)/30</f>
        <v>0</v>
      </c>
      <c r="N19" s="281"/>
      <c r="O19" s="281"/>
      <c r="P19" s="282"/>
      <c r="S19" s="83">
        <v>2</v>
      </c>
      <c r="T19" s="217"/>
      <c r="U19" s="217"/>
      <c r="V19" s="217"/>
      <c r="W19" s="217"/>
      <c r="X19" s="217"/>
      <c r="Y19" s="217"/>
      <c r="Z19" s="217"/>
      <c r="AA19" s="101"/>
      <c r="AB19" s="102"/>
      <c r="AC19" s="102"/>
      <c r="AD19" s="103">
        <f>(AC19-AB19)/30</f>
        <v>0</v>
      </c>
      <c r="AE19" s="194"/>
      <c r="AF19" s="194"/>
      <c r="AG19" s="195"/>
    </row>
    <row r="20" spans="2:33" ht="29.25" customHeight="1" x14ac:dyDescent="0.2">
      <c r="B20" s="83">
        <v>3</v>
      </c>
      <c r="C20" s="284"/>
      <c r="D20" s="284"/>
      <c r="E20" s="284"/>
      <c r="F20" s="284"/>
      <c r="G20" s="284"/>
      <c r="H20" s="284"/>
      <c r="I20" s="284"/>
      <c r="J20" s="277"/>
      <c r="K20" s="278"/>
      <c r="L20" s="278"/>
      <c r="M20" s="103">
        <f>(L20-K20)/30</f>
        <v>0</v>
      </c>
      <c r="N20" s="281"/>
      <c r="O20" s="281"/>
      <c r="P20" s="282"/>
      <c r="S20" s="83">
        <v>3</v>
      </c>
      <c r="T20" s="217"/>
      <c r="U20" s="217"/>
      <c r="V20" s="217"/>
      <c r="W20" s="217"/>
      <c r="X20" s="217"/>
      <c r="Y20" s="217"/>
      <c r="Z20" s="217"/>
      <c r="AA20" s="101"/>
      <c r="AB20" s="102"/>
      <c r="AC20" s="102"/>
      <c r="AD20" s="103">
        <f>(AC20-AB20)/30</f>
        <v>0</v>
      </c>
      <c r="AE20" s="194"/>
      <c r="AF20" s="194"/>
      <c r="AG20" s="195"/>
    </row>
    <row r="21" spans="2:33" ht="29.25" customHeight="1" x14ac:dyDescent="0.2">
      <c r="B21" s="83">
        <v>4</v>
      </c>
      <c r="C21" s="284"/>
      <c r="D21" s="284"/>
      <c r="E21" s="284"/>
      <c r="F21" s="284"/>
      <c r="G21" s="284"/>
      <c r="H21" s="284"/>
      <c r="I21" s="284"/>
      <c r="J21" s="277"/>
      <c r="K21" s="278"/>
      <c r="L21" s="278"/>
      <c r="M21" s="103">
        <f t="shared" ref="M21:M28" si="0">(L21-K21)/30</f>
        <v>0</v>
      </c>
      <c r="N21" s="281"/>
      <c r="O21" s="281"/>
      <c r="P21" s="282"/>
      <c r="S21" s="83">
        <v>4</v>
      </c>
      <c r="T21" s="217"/>
      <c r="U21" s="217"/>
      <c r="V21" s="217"/>
      <c r="W21" s="217"/>
      <c r="X21" s="217"/>
      <c r="Y21" s="217"/>
      <c r="Z21" s="217"/>
      <c r="AA21" s="101"/>
      <c r="AB21" s="102"/>
      <c r="AC21" s="102"/>
      <c r="AD21" s="103">
        <f t="shared" ref="AD21:AD28" si="1">(AC21-AB21)/30</f>
        <v>0</v>
      </c>
      <c r="AE21" s="194"/>
      <c r="AF21" s="194"/>
      <c r="AG21" s="195"/>
    </row>
    <row r="22" spans="2:33" ht="29.25" customHeight="1" x14ac:dyDescent="0.2">
      <c r="B22" s="83">
        <v>5</v>
      </c>
      <c r="C22" s="284"/>
      <c r="D22" s="284"/>
      <c r="E22" s="284"/>
      <c r="F22" s="284"/>
      <c r="G22" s="284"/>
      <c r="H22" s="284"/>
      <c r="I22" s="284"/>
      <c r="J22" s="277"/>
      <c r="K22" s="278"/>
      <c r="L22" s="278"/>
      <c r="M22" s="103">
        <f t="shared" si="0"/>
        <v>0</v>
      </c>
      <c r="N22" s="281"/>
      <c r="O22" s="281"/>
      <c r="P22" s="282"/>
      <c r="S22" s="83">
        <v>5</v>
      </c>
      <c r="T22" s="217"/>
      <c r="U22" s="217"/>
      <c r="V22" s="217"/>
      <c r="W22" s="217"/>
      <c r="X22" s="217"/>
      <c r="Y22" s="217"/>
      <c r="Z22" s="217"/>
      <c r="AA22" s="101"/>
      <c r="AB22" s="102"/>
      <c r="AC22" s="102"/>
      <c r="AD22" s="103">
        <f t="shared" si="1"/>
        <v>0</v>
      </c>
      <c r="AE22" s="194"/>
      <c r="AF22" s="194"/>
      <c r="AG22" s="195"/>
    </row>
    <row r="23" spans="2:33" ht="29.25" customHeight="1" x14ac:dyDescent="0.2">
      <c r="B23" s="83">
        <v>6</v>
      </c>
      <c r="C23" s="284"/>
      <c r="D23" s="284"/>
      <c r="E23" s="284"/>
      <c r="F23" s="284"/>
      <c r="G23" s="284"/>
      <c r="H23" s="284"/>
      <c r="I23" s="284"/>
      <c r="J23" s="277"/>
      <c r="K23" s="278"/>
      <c r="L23" s="278"/>
      <c r="M23" s="103">
        <f t="shared" si="0"/>
        <v>0</v>
      </c>
      <c r="N23" s="281"/>
      <c r="O23" s="281"/>
      <c r="P23" s="282"/>
      <c r="S23" s="83">
        <v>6</v>
      </c>
      <c r="T23" s="217"/>
      <c r="U23" s="217"/>
      <c r="V23" s="217"/>
      <c r="W23" s="217"/>
      <c r="X23" s="217"/>
      <c r="Y23" s="217"/>
      <c r="Z23" s="217"/>
      <c r="AA23" s="101"/>
      <c r="AB23" s="102"/>
      <c r="AC23" s="102"/>
      <c r="AD23" s="103">
        <f t="shared" si="1"/>
        <v>0</v>
      </c>
      <c r="AE23" s="194"/>
      <c r="AF23" s="194"/>
      <c r="AG23" s="195"/>
    </row>
    <row r="24" spans="2:33" ht="29.25" customHeight="1" x14ac:dyDescent="0.2">
      <c r="B24" s="83">
        <v>7</v>
      </c>
      <c r="C24" s="284"/>
      <c r="D24" s="284"/>
      <c r="E24" s="284"/>
      <c r="F24" s="284"/>
      <c r="G24" s="284"/>
      <c r="H24" s="284"/>
      <c r="I24" s="284"/>
      <c r="J24" s="277"/>
      <c r="K24" s="278"/>
      <c r="L24" s="278"/>
      <c r="M24" s="103">
        <f t="shared" si="0"/>
        <v>0</v>
      </c>
      <c r="N24" s="281"/>
      <c r="O24" s="281"/>
      <c r="P24" s="282"/>
      <c r="S24" s="83">
        <v>7</v>
      </c>
      <c r="T24" s="217"/>
      <c r="U24" s="217"/>
      <c r="V24" s="217"/>
      <c r="W24" s="217"/>
      <c r="X24" s="217"/>
      <c r="Y24" s="217"/>
      <c r="Z24" s="217"/>
      <c r="AA24" s="101"/>
      <c r="AB24" s="102"/>
      <c r="AC24" s="102"/>
      <c r="AD24" s="103">
        <f t="shared" si="1"/>
        <v>0</v>
      </c>
      <c r="AE24" s="194"/>
      <c r="AF24" s="194"/>
      <c r="AG24" s="195"/>
    </row>
    <row r="25" spans="2:33" ht="29.25" customHeight="1" x14ac:dyDescent="0.2">
      <c r="B25" s="83">
        <v>8</v>
      </c>
      <c r="C25" s="284"/>
      <c r="D25" s="284"/>
      <c r="E25" s="284"/>
      <c r="F25" s="284"/>
      <c r="G25" s="284"/>
      <c r="H25" s="284"/>
      <c r="I25" s="284"/>
      <c r="J25" s="277"/>
      <c r="K25" s="278"/>
      <c r="L25" s="278"/>
      <c r="M25" s="103">
        <f t="shared" si="0"/>
        <v>0</v>
      </c>
      <c r="N25" s="281"/>
      <c r="O25" s="281"/>
      <c r="P25" s="282"/>
      <c r="S25" s="83">
        <v>8</v>
      </c>
      <c r="T25" s="217"/>
      <c r="U25" s="217"/>
      <c r="V25" s="217"/>
      <c r="W25" s="217"/>
      <c r="X25" s="217"/>
      <c r="Y25" s="217"/>
      <c r="Z25" s="217"/>
      <c r="AA25" s="101"/>
      <c r="AB25" s="102"/>
      <c r="AC25" s="102"/>
      <c r="AD25" s="103">
        <f t="shared" si="1"/>
        <v>0</v>
      </c>
      <c r="AE25" s="194"/>
      <c r="AF25" s="194"/>
      <c r="AG25" s="195"/>
    </row>
    <row r="26" spans="2:33" ht="29.25" customHeight="1" x14ac:dyDescent="0.2">
      <c r="B26" s="83">
        <v>9</v>
      </c>
      <c r="C26" s="284"/>
      <c r="D26" s="284"/>
      <c r="E26" s="284"/>
      <c r="F26" s="284"/>
      <c r="G26" s="284"/>
      <c r="H26" s="284"/>
      <c r="I26" s="284"/>
      <c r="J26" s="277"/>
      <c r="K26" s="278"/>
      <c r="L26" s="278"/>
      <c r="M26" s="103">
        <f t="shared" si="0"/>
        <v>0</v>
      </c>
      <c r="N26" s="281"/>
      <c r="O26" s="281"/>
      <c r="P26" s="282"/>
      <c r="S26" s="83">
        <v>9</v>
      </c>
      <c r="T26" s="217"/>
      <c r="U26" s="217"/>
      <c r="V26" s="217"/>
      <c r="W26" s="217"/>
      <c r="X26" s="217"/>
      <c r="Y26" s="217"/>
      <c r="Z26" s="217"/>
      <c r="AA26" s="101"/>
      <c r="AB26" s="102"/>
      <c r="AC26" s="102"/>
      <c r="AD26" s="103">
        <f t="shared" si="1"/>
        <v>0</v>
      </c>
      <c r="AE26" s="194"/>
      <c r="AF26" s="194"/>
      <c r="AG26" s="195"/>
    </row>
    <row r="27" spans="2:33" ht="29.25" customHeight="1" x14ac:dyDescent="0.2">
      <c r="B27" s="83">
        <v>10</v>
      </c>
      <c r="C27" s="284"/>
      <c r="D27" s="284"/>
      <c r="E27" s="284"/>
      <c r="F27" s="284"/>
      <c r="G27" s="284"/>
      <c r="H27" s="284"/>
      <c r="I27" s="284"/>
      <c r="J27" s="277"/>
      <c r="K27" s="278"/>
      <c r="L27" s="278"/>
      <c r="M27" s="103">
        <f t="shared" si="0"/>
        <v>0</v>
      </c>
      <c r="N27" s="281"/>
      <c r="O27" s="281"/>
      <c r="P27" s="282"/>
      <c r="S27" s="83">
        <v>10</v>
      </c>
      <c r="T27" s="217"/>
      <c r="U27" s="217"/>
      <c r="V27" s="217"/>
      <c r="W27" s="217"/>
      <c r="X27" s="217"/>
      <c r="Y27" s="217"/>
      <c r="Z27" s="217"/>
      <c r="AA27" s="101"/>
      <c r="AB27" s="102"/>
      <c r="AC27" s="102"/>
      <c r="AD27" s="103">
        <f t="shared" si="1"/>
        <v>0</v>
      </c>
      <c r="AE27" s="194"/>
      <c r="AF27" s="194"/>
      <c r="AG27" s="195"/>
    </row>
    <row r="28" spans="2:33" ht="29.25" customHeight="1" thickBot="1" x14ac:dyDescent="0.25">
      <c r="B28" s="83">
        <v>11</v>
      </c>
      <c r="C28" s="284"/>
      <c r="D28" s="284"/>
      <c r="E28" s="284"/>
      <c r="F28" s="284"/>
      <c r="G28" s="284"/>
      <c r="H28" s="284"/>
      <c r="I28" s="284"/>
      <c r="J28" s="277"/>
      <c r="K28" s="278"/>
      <c r="L28" s="278"/>
      <c r="M28" s="104">
        <f t="shared" si="0"/>
        <v>0</v>
      </c>
      <c r="N28" s="281"/>
      <c r="O28" s="281"/>
      <c r="P28" s="282"/>
      <c r="S28" s="83">
        <v>11</v>
      </c>
      <c r="T28" s="217"/>
      <c r="U28" s="217"/>
      <c r="V28" s="217"/>
      <c r="W28" s="217"/>
      <c r="X28" s="217"/>
      <c r="Y28" s="217"/>
      <c r="Z28" s="217"/>
      <c r="AA28" s="101"/>
      <c r="AB28" s="102"/>
      <c r="AC28" s="102"/>
      <c r="AD28" s="104">
        <f t="shared" si="1"/>
        <v>0</v>
      </c>
      <c r="AE28" s="194"/>
      <c r="AF28" s="194"/>
      <c r="AG28" s="195"/>
    </row>
    <row r="29" spans="2:33" ht="13.5"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sheetProtection algorithmName="SHA-512" hashValue="tArewe1JmrHkKbjIB+9ZacWVRl/Y2GcnuQ8ISLQwPrZVDbniAgwZqNhVQJxMuyJxXRmc2AeMieOxedP30C+aMw==" saltValue="kSdMWETcn+nYsaPIqUjxYg==" spinCount="100000" sheet="1" objects="1" scenarios="1"/>
  <protectedRanges>
    <protectedRange sqref="C18:L28 N18:P28" name="Intervalo1"/>
  </protectedRanges>
  <mergeCells count="62">
    <mergeCell ref="C27:I27"/>
    <mergeCell ref="N27:P27"/>
    <mergeCell ref="C28:I28"/>
    <mergeCell ref="N28:P28"/>
    <mergeCell ref="B29:L29"/>
    <mergeCell ref="N29:P29"/>
    <mergeCell ref="C24:I24"/>
    <mergeCell ref="N24:P24"/>
    <mergeCell ref="C25:I25"/>
    <mergeCell ref="N25:P25"/>
    <mergeCell ref="C26:I26"/>
    <mergeCell ref="N26:P26"/>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 ref="S1:U1"/>
    <mergeCell ref="S2:T2"/>
    <mergeCell ref="S3:T3"/>
    <mergeCell ref="S16:AG16"/>
    <mergeCell ref="T17:Z17"/>
    <mergeCell ref="AE17:AG17"/>
    <mergeCell ref="T18:Z18"/>
    <mergeCell ref="AE18:AG18"/>
    <mergeCell ref="T19:Z19"/>
    <mergeCell ref="AE19:AG19"/>
    <mergeCell ref="T20:Z20"/>
    <mergeCell ref="AE20:AG20"/>
    <mergeCell ref="T21:Z21"/>
    <mergeCell ref="AE21:AG21"/>
    <mergeCell ref="T22:Z22"/>
    <mergeCell ref="AE22:AG22"/>
    <mergeCell ref="T23:Z23"/>
    <mergeCell ref="AE23:AG23"/>
    <mergeCell ref="T24:Z24"/>
    <mergeCell ref="AE24:AG24"/>
    <mergeCell ref="T25:Z25"/>
    <mergeCell ref="AE25:AG25"/>
    <mergeCell ref="T26:Z26"/>
    <mergeCell ref="AE26:AG26"/>
    <mergeCell ref="T27:Z27"/>
    <mergeCell ref="AE27:AG27"/>
    <mergeCell ref="T28:Z28"/>
    <mergeCell ref="AE28:AG28"/>
    <mergeCell ref="S29:AC29"/>
    <mergeCell ref="AE29:AG29"/>
  </mergeCells>
  <pageMargins left="0.51181102362204722" right="0.51181102362204722" top="0.78740157480314965" bottom="0.78740157480314965" header="0.31496062992125984" footer="0.31496062992125984"/>
  <pageSetup paperSize="9" scale="78"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63FF-7339-449B-8492-C9FFC1BE5C89}">
  <sheetPr>
    <pageSetUpPr fitToPage="1"/>
  </sheetPr>
  <dimension ref="B1:AG29"/>
  <sheetViews>
    <sheetView topLeftCell="B1" workbookViewId="0">
      <selection activeCell="C14" sqref="C14"/>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19" width="0" style="51" hidden="1" customWidth="1"/>
    <col min="20" max="20" width="11" style="51" hidden="1" customWidth="1"/>
    <col min="21" max="27" width="0" style="51" hidden="1" customWidth="1"/>
    <col min="28" max="29" width="10.7109375" style="51" hidden="1" customWidth="1"/>
    <col min="30" max="30" width="10.5703125" style="51" hidden="1" customWidth="1"/>
    <col min="31" max="33" width="0" style="51" hidden="1" customWidth="1"/>
    <col min="34" max="16384" width="9.140625" style="51"/>
  </cols>
  <sheetData>
    <row r="1" spans="2:33" ht="13.5" thickBot="1" x14ac:dyDescent="0.25">
      <c r="S1" s="124" t="s">
        <v>75</v>
      </c>
      <c r="T1" s="151"/>
      <c r="U1" s="125"/>
    </row>
    <row r="2" spans="2:33" s="60" customFormat="1" ht="26.25" thickBot="1" x14ac:dyDescent="0.3">
      <c r="N2" s="61" t="s">
        <v>43</v>
      </c>
      <c r="O2" s="61" t="s">
        <v>96</v>
      </c>
      <c r="P2" s="39" t="s">
        <v>60</v>
      </c>
      <c r="S2" s="169" t="s">
        <v>96</v>
      </c>
      <c r="T2" s="171"/>
      <c r="U2" s="39" t="s">
        <v>60</v>
      </c>
    </row>
    <row r="3" spans="2:33" ht="76.5" customHeight="1" thickBot="1" x14ac:dyDescent="0.25">
      <c r="B3" s="155" t="s">
        <v>156</v>
      </c>
      <c r="C3" s="156"/>
      <c r="D3" s="156"/>
      <c r="E3" s="156"/>
      <c r="F3" s="156"/>
      <c r="G3" s="156"/>
      <c r="H3" s="156"/>
      <c r="I3" s="156"/>
      <c r="J3" s="156"/>
      <c r="K3" s="156"/>
      <c r="L3" s="156"/>
      <c r="M3" s="157"/>
      <c r="N3" s="62">
        <v>10</v>
      </c>
      <c r="O3" s="106">
        <f>COUNTA(C18:C28)</f>
        <v>0</v>
      </c>
      <c r="P3" s="70">
        <f>O3*N3</f>
        <v>0</v>
      </c>
      <c r="S3" s="218">
        <f>COUNTA(T18:T28)</f>
        <v>0</v>
      </c>
      <c r="T3" s="219"/>
      <c r="U3" s="70">
        <f>S3*N3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39.75" customHeight="1" x14ac:dyDescent="0.2">
      <c r="B6" s="142" t="s">
        <v>157</v>
      </c>
      <c r="C6" s="143"/>
      <c r="D6" s="143"/>
      <c r="E6" s="143"/>
      <c r="F6" s="143"/>
      <c r="G6" s="143"/>
      <c r="H6" s="143"/>
      <c r="I6" s="143"/>
      <c r="J6" s="143"/>
      <c r="K6" s="143"/>
      <c r="L6" s="143"/>
      <c r="M6" s="144"/>
    </row>
    <row r="7" spans="2:33" ht="38.25" customHeight="1" x14ac:dyDescent="0.2">
      <c r="B7" s="142" t="s">
        <v>158</v>
      </c>
      <c r="C7" s="143"/>
      <c r="D7" s="143"/>
      <c r="E7" s="143"/>
      <c r="F7" s="143"/>
      <c r="G7" s="143"/>
      <c r="H7" s="143"/>
      <c r="I7" s="143"/>
      <c r="J7" s="143"/>
      <c r="K7" s="143"/>
      <c r="L7" s="143"/>
      <c r="M7" s="144"/>
    </row>
    <row r="8" spans="2:33" ht="47.25" customHeight="1" x14ac:dyDescent="0.2">
      <c r="B8" s="142" t="s">
        <v>229</v>
      </c>
      <c r="C8" s="143"/>
      <c r="D8" s="143"/>
      <c r="E8" s="143"/>
      <c r="F8" s="143"/>
      <c r="G8" s="143"/>
      <c r="H8" s="143"/>
      <c r="I8" s="143"/>
      <c r="J8" s="143"/>
      <c r="K8" s="143"/>
      <c r="L8" s="143"/>
      <c r="M8" s="144"/>
    </row>
    <row r="9" spans="2:33" ht="31.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95" t="s">
        <v>64</v>
      </c>
      <c r="C17" s="201" t="s">
        <v>219</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30" customHeight="1" x14ac:dyDescent="0.2">
      <c r="B18" s="97">
        <v>1</v>
      </c>
      <c r="C18" s="273"/>
      <c r="D18" s="273"/>
      <c r="E18" s="273"/>
      <c r="F18" s="273"/>
      <c r="G18" s="273"/>
      <c r="H18" s="273"/>
      <c r="I18" s="273"/>
      <c r="J18" s="274"/>
      <c r="K18" s="275"/>
      <c r="L18" s="275"/>
      <c r="M18" s="100">
        <f>(L18-K18)/30</f>
        <v>0</v>
      </c>
      <c r="N18" s="279"/>
      <c r="O18" s="279"/>
      <c r="P18" s="280"/>
      <c r="S18" s="97">
        <v>1</v>
      </c>
      <c r="T18" s="215"/>
      <c r="U18" s="215"/>
      <c r="V18" s="215"/>
      <c r="W18" s="215"/>
      <c r="X18" s="215"/>
      <c r="Y18" s="215"/>
      <c r="Z18" s="215"/>
      <c r="AA18" s="98"/>
      <c r="AB18" s="99"/>
      <c r="AC18" s="99"/>
      <c r="AD18" s="100">
        <f>(AC18-AB18)/30</f>
        <v>0</v>
      </c>
      <c r="AE18" s="207"/>
      <c r="AF18" s="207"/>
      <c r="AG18" s="208"/>
    </row>
    <row r="19" spans="2:33" ht="30" customHeight="1" x14ac:dyDescent="0.2">
      <c r="B19" s="83">
        <v>2</v>
      </c>
      <c r="C19" s="276"/>
      <c r="D19" s="276"/>
      <c r="E19" s="276"/>
      <c r="F19" s="276"/>
      <c r="G19" s="276"/>
      <c r="H19" s="276"/>
      <c r="I19" s="276"/>
      <c r="J19" s="277"/>
      <c r="K19" s="278"/>
      <c r="L19" s="278"/>
      <c r="M19" s="103">
        <f>(L19-K19)/30</f>
        <v>0</v>
      </c>
      <c r="N19" s="281"/>
      <c r="O19" s="281"/>
      <c r="P19" s="282"/>
      <c r="S19" s="83">
        <v>2</v>
      </c>
      <c r="T19" s="216"/>
      <c r="U19" s="216"/>
      <c r="V19" s="216"/>
      <c r="W19" s="216"/>
      <c r="X19" s="216"/>
      <c r="Y19" s="216"/>
      <c r="Z19" s="216"/>
      <c r="AA19" s="101"/>
      <c r="AB19" s="102"/>
      <c r="AC19" s="102"/>
      <c r="AD19" s="103">
        <f>(AC19-AB19)/30</f>
        <v>0</v>
      </c>
      <c r="AE19" s="194"/>
      <c r="AF19" s="194"/>
      <c r="AG19" s="195"/>
    </row>
    <row r="20" spans="2:33" ht="30" customHeight="1" x14ac:dyDescent="0.2">
      <c r="B20" s="83">
        <v>3</v>
      </c>
      <c r="C20" s="276"/>
      <c r="D20" s="276"/>
      <c r="E20" s="276"/>
      <c r="F20" s="276"/>
      <c r="G20" s="276"/>
      <c r="H20" s="276"/>
      <c r="I20" s="276"/>
      <c r="J20" s="277"/>
      <c r="K20" s="278"/>
      <c r="L20" s="278"/>
      <c r="M20" s="103">
        <f>(L20-K20)/30</f>
        <v>0</v>
      </c>
      <c r="N20" s="281"/>
      <c r="O20" s="281"/>
      <c r="P20" s="282"/>
      <c r="S20" s="83">
        <v>3</v>
      </c>
      <c r="T20" s="216"/>
      <c r="U20" s="216"/>
      <c r="V20" s="216"/>
      <c r="W20" s="216"/>
      <c r="X20" s="216"/>
      <c r="Y20" s="216"/>
      <c r="Z20" s="216"/>
      <c r="AA20" s="101"/>
      <c r="AB20" s="102"/>
      <c r="AC20" s="102"/>
      <c r="AD20" s="103">
        <f>(AC20-AB20)/30</f>
        <v>0</v>
      </c>
      <c r="AE20" s="194"/>
      <c r="AF20" s="194"/>
      <c r="AG20" s="195"/>
    </row>
    <row r="21" spans="2:33" ht="30" customHeight="1" x14ac:dyDescent="0.2">
      <c r="B21" s="83">
        <v>4</v>
      </c>
      <c r="C21" s="276"/>
      <c r="D21" s="276"/>
      <c r="E21" s="276"/>
      <c r="F21" s="276"/>
      <c r="G21" s="276"/>
      <c r="H21" s="276"/>
      <c r="I21" s="276"/>
      <c r="J21" s="277"/>
      <c r="K21" s="278"/>
      <c r="L21" s="278"/>
      <c r="M21" s="103">
        <f t="shared" ref="M21:M28" si="0">(L21-K21)/30</f>
        <v>0</v>
      </c>
      <c r="N21" s="281"/>
      <c r="O21" s="281"/>
      <c r="P21" s="282"/>
      <c r="S21" s="83">
        <v>4</v>
      </c>
      <c r="T21" s="193"/>
      <c r="U21" s="193"/>
      <c r="V21" s="193"/>
      <c r="W21" s="193"/>
      <c r="X21" s="193"/>
      <c r="Y21" s="193"/>
      <c r="Z21" s="193"/>
      <c r="AA21" s="101"/>
      <c r="AB21" s="102"/>
      <c r="AC21" s="102"/>
      <c r="AD21" s="103">
        <f t="shared" ref="AD21:AD28" si="1">(AC21-AB21)/30</f>
        <v>0</v>
      </c>
      <c r="AE21" s="194"/>
      <c r="AF21" s="194"/>
      <c r="AG21" s="195"/>
    </row>
    <row r="22" spans="2:33" ht="30" customHeight="1" x14ac:dyDescent="0.2">
      <c r="B22" s="83">
        <v>5</v>
      </c>
      <c r="C22" s="276"/>
      <c r="D22" s="276"/>
      <c r="E22" s="276"/>
      <c r="F22" s="276"/>
      <c r="G22" s="276"/>
      <c r="H22" s="276"/>
      <c r="I22" s="276"/>
      <c r="J22" s="277"/>
      <c r="K22" s="278"/>
      <c r="L22" s="278"/>
      <c r="M22" s="103">
        <f t="shared" si="0"/>
        <v>0</v>
      </c>
      <c r="N22" s="281"/>
      <c r="O22" s="281"/>
      <c r="P22" s="282"/>
      <c r="S22" s="83">
        <v>5</v>
      </c>
      <c r="T22" s="193"/>
      <c r="U22" s="193"/>
      <c r="V22" s="193"/>
      <c r="W22" s="193"/>
      <c r="X22" s="193"/>
      <c r="Y22" s="193"/>
      <c r="Z22" s="193"/>
      <c r="AA22" s="101"/>
      <c r="AB22" s="102"/>
      <c r="AC22" s="102"/>
      <c r="AD22" s="103">
        <f t="shared" si="1"/>
        <v>0</v>
      </c>
      <c r="AE22" s="194"/>
      <c r="AF22" s="194"/>
      <c r="AG22" s="195"/>
    </row>
    <row r="23" spans="2:33" ht="30" customHeight="1" x14ac:dyDescent="0.2">
      <c r="B23" s="83">
        <v>6</v>
      </c>
      <c r="C23" s="276"/>
      <c r="D23" s="276"/>
      <c r="E23" s="276"/>
      <c r="F23" s="276"/>
      <c r="G23" s="276"/>
      <c r="H23" s="276"/>
      <c r="I23" s="276"/>
      <c r="J23" s="277"/>
      <c r="K23" s="278"/>
      <c r="L23" s="278"/>
      <c r="M23" s="103">
        <f t="shared" si="0"/>
        <v>0</v>
      </c>
      <c r="N23" s="281"/>
      <c r="O23" s="281"/>
      <c r="P23" s="282"/>
      <c r="S23" s="83">
        <v>6</v>
      </c>
      <c r="T23" s="193"/>
      <c r="U23" s="193"/>
      <c r="V23" s="193"/>
      <c r="W23" s="193"/>
      <c r="X23" s="193"/>
      <c r="Y23" s="193"/>
      <c r="Z23" s="193"/>
      <c r="AA23" s="101"/>
      <c r="AB23" s="102"/>
      <c r="AC23" s="102"/>
      <c r="AD23" s="103">
        <f t="shared" si="1"/>
        <v>0</v>
      </c>
      <c r="AE23" s="194"/>
      <c r="AF23" s="194"/>
      <c r="AG23" s="195"/>
    </row>
    <row r="24" spans="2:33" ht="30" customHeight="1" x14ac:dyDescent="0.2">
      <c r="B24" s="83">
        <v>7</v>
      </c>
      <c r="C24" s="276"/>
      <c r="D24" s="276"/>
      <c r="E24" s="276"/>
      <c r="F24" s="276"/>
      <c r="G24" s="276"/>
      <c r="H24" s="276"/>
      <c r="I24" s="276"/>
      <c r="J24" s="277"/>
      <c r="K24" s="278"/>
      <c r="L24" s="278"/>
      <c r="M24" s="103">
        <f t="shared" si="0"/>
        <v>0</v>
      </c>
      <c r="N24" s="281"/>
      <c r="O24" s="281"/>
      <c r="P24" s="282"/>
      <c r="S24" s="83">
        <v>7</v>
      </c>
      <c r="T24" s="193"/>
      <c r="U24" s="193"/>
      <c r="V24" s="193"/>
      <c r="W24" s="193"/>
      <c r="X24" s="193"/>
      <c r="Y24" s="193"/>
      <c r="Z24" s="193"/>
      <c r="AA24" s="101"/>
      <c r="AB24" s="102"/>
      <c r="AC24" s="102"/>
      <c r="AD24" s="103">
        <f t="shared" si="1"/>
        <v>0</v>
      </c>
      <c r="AE24" s="194"/>
      <c r="AF24" s="194"/>
      <c r="AG24" s="195"/>
    </row>
    <row r="25" spans="2:33" ht="30" customHeight="1" x14ac:dyDescent="0.2">
      <c r="B25" s="83">
        <v>8</v>
      </c>
      <c r="C25" s="276"/>
      <c r="D25" s="276"/>
      <c r="E25" s="276"/>
      <c r="F25" s="276"/>
      <c r="G25" s="276"/>
      <c r="H25" s="276"/>
      <c r="I25" s="276"/>
      <c r="J25" s="277"/>
      <c r="K25" s="278"/>
      <c r="L25" s="278"/>
      <c r="M25" s="103">
        <f t="shared" si="0"/>
        <v>0</v>
      </c>
      <c r="N25" s="281"/>
      <c r="O25" s="281"/>
      <c r="P25" s="282"/>
      <c r="S25" s="83">
        <v>8</v>
      </c>
      <c r="T25" s="193"/>
      <c r="U25" s="193"/>
      <c r="V25" s="193"/>
      <c r="W25" s="193"/>
      <c r="X25" s="193"/>
      <c r="Y25" s="193"/>
      <c r="Z25" s="193"/>
      <c r="AA25" s="101"/>
      <c r="AB25" s="102"/>
      <c r="AC25" s="102"/>
      <c r="AD25" s="103">
        <f t="shared" si="1"/>
        <v>0</v>
      </c>
      <c r="AE25" s="194"/>
      <c r="AF25" s="194"/>
      <c r="AG25" s="195"/>
    </row>
    <row r="26" spans="2:33" ht="30" customHeight="1" x14ac:dyDescent="0.2">
      <c r="B26" s="83">
        <v>9</v>
      </c>
      <c r="C26" s="276"/>
      <c r="D26" s="276"/>
      <c r="E26" s="276"/>
      <c r="F26" s="276"/>
      <c r="G26" s="276"/>
      <c r="H26" s="276"/>
      <c r="I26" s="276"/>
      <c r="J26" s="277"/>
      <c r="K26" s="278"/>
      <c r="L26" s="278"/>
      <c r="M26" s="103">
        <f t="shared" si="0"/>
        <v>0</v>
      </c>
      <c r="N26" s="281"/>
      <c r="O26" s="281"/>
      <c r="P26" s="282"/>
      <c r="S26" s="83">
        <v>9</v>
      </c>
      <c r="T26" s="193"/>
      <c r="U26" s="193"/>
      <c r="V26" s="193"/>
      <c r="W26" s="193"/>
      <c r="X26" s="193"/>
      <c r="Y26" s="193"/>
      <c r="Z26" s="193"/>
      <c r="AA26" s="101"/>
      <c r="AB26" s="102"/>
      <c r="AC26" s="102"/>
      <c r="AD26" s="103">
        <f t="shared" si="1"/>
        <v>0</v>
      </c>
      <c r="AE26" s="194"/>
      <c r="AF26" s="194"/>
      <c r="AG26" s="195"/>
    </row>
    <row r="27" spans="2:33" ht="30" customHeight="1" x14ac:dyDescent="0.2">
      <c r="B27" s="83">
        <v>10</v>
      </c>
      <c r="C27" s="276"/>
      <c r="D27" s="276"/>
      <c r="E27" s="276"/>
      <c r="F27" s="276"/>
      <c r="G27" s="276"/>
      <c r="H27" s="276"/>
      <c r="I27" s="276"/>
      <c r="J27" s="277"/>
      <c r="K27" s="278"/>
      <c r="L27" s="278"/>
      <c r="M27" s="103">
        <f t="shared" si="0"/>
        <v>0</v>
      </c>
      <c r="N27" s="281"/>
      <c r="O27" s="281"/>
      <c r="P27" s="282"/>
      <c r="S27" s="83">
        <v>10</v>
      </c>
      <c r="T27" s="193"/>
      <c r="U27" s="193"/>
      <c r="V27" s="193"/>
      <c r="W27" s="193"/>
      <c r="X27" s="193"/>
      <c r="Y27" s="193"/>
      <c r="Z27" s="193"/>
      <c r="AA27" s="101"/>
      <c r="AB27" s="102"/>
      <c r="AC27" s="102"/>
      <c r="AD27" s="103">
        <f t="shared" si="1"/>
        <v>0</v>
      </c>
      <c r="AE27" s="194"/>
      <c r="AF27" s="194"/>
      <c r="AG27" s="195"/>
    </row>
    <row r="28" spans="2:33" ht="30" customHeight="1" thickBot="1" x14ac:dyDescent="0.25">
      <c r="B28" s="83">
        <v>11</v>
      </c>
      <c r="C28" s="276"/>
      <c r="D28" s="276"/>
      <c r="E28" s="276"/>
      <c r="F28" s="276"/>
      <c r="G28" s="276"/>
      <c r="H28" s="276"/>
      <c r="I28" s="276"/>
      <c r="J28" s="277"/>
      <c r="K28" s="278"/>
      <c r="L28" s="278"/>
      <c r="M28" s="104">
        <f t="shared" si="0"/>
        <v>0</v>
      </c>
      <c r="N28" s="281"/>
      <c r="O28" s="281"/>
      <c r="P28" s="282"/>
      <c r="S28" s="83">
        <v>11</v>
      </c>
      <c r="T28" s="193"/>
      <c r="U28" s="193"/>
      <c r="V28" s="193"/>
      <c r="W28" s="193"/>
      <c r="X28" s="193"/>
      <c r="Y28" s="193"/>
      <c r="Z28" s="193"/>
      <c r="AA28" s="101"/>
      <c r="AB28" s="102"/>
      <c r="AC28" s="102"/>
      <c r="AD28" s="104">
        <f t="shared" si="1"/>
        <v>0</v>
      </c>
      <c r="AE28" s="194"/>
      <c r="AF28" s="194"/>
      <c r="AG28" s="195"/>
    </row>
    <row r="29" spans="2:33" ht="13.5"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sheetProtection algorithmName="SHA-512" hashValue="ViWhmC76GSHjnvz1lJ7Yo05gKLT+9VRCl8Q9fvvpHtSHlM74U9PycR4MPGlfYPXWnFOyJonsFInSEm+52u/IKA==" saltValue="duBDVH0Ixt6DpLQipRqWVw==" spinCount="100000" sheet="1" objects="1" scenarios="1"/>
  <protectedRanges>
    <protectedRange sqref="C18:L28 N18:P28" name="Intervalo1"/>
  </protectedRanges>
  <mergeCells count="62">
    <mergeCell ref="C27:I27"/>
    <mergeCell ref="N27:P27"/>
    <mergeCell ref="C28:I28"/>
    <mergeCell ref="N28:P28"/>
    <mergeCell ref="B29:L29"/>
    <mergeCell ref="N29:P29"/>
    <mergeCell ref="C24:I24"/>
    <mergeCell ref="N24:P24"/>
    <mergeCell ref="C25:I25"/>
    <mergeCell ref="N25:P25"/>
    <mergeCell ref="C26:I26"/>
    <mergeCell ref="N26:P26"/>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 ref="S1:U1"/>
    <mergeCell ref="S2:T2"/>
    <mergeCell ref="S3:T3"/>
    <mergeCell ref="S16:AG16"/>
    <mergeCell ref="T17:Z17"/>
    <mergeCell ref="AE17:AG17"/>
    <mergeCell ref="T18:Z18"/>
    <mergeCell ref="AE18:AG18"/>
    <mergeCell ref="T19:Z19"/>
    <mergeCell ref="AE19:AG19"/>
    <mergeCell ref="T20:Z20"/>
    <mergeCell ref="AE20:AG20"/>
    <mergeCell ref="T21:Z21"/>
    <mergeCell ref="AE21:AG21"/>
    <mergeCell ref="T22:Z22"/>
    <mergeCell ref="AE22:AG22"/>
    <mergeCell ref="T23:Z23"/>
    <mergeCell ref="AE23:AG23"/>
    <mergeCell ref="T24:Z24"/>
    <mergeCell ref="AE24:AG24"/>
    <mergeCell ref="T25:Z25"/>
    <mergeCell ref="AE25:AG25"/>
    <mergeCell ref="T26:Z26"/>
    <mergeCell ref="AE26:AG26"/>
    <mergeCell ref="T27:Z27"/>
    <mergeCell ref="AE27:AG27"/>
    <mergeCell ref="T28:Z28"/>
    <mergeCell ref="AE28:AG28"/>
    <mergeCell ref="S29:AC29"/>
    <mergeCell ref="AE29:AG29"/>
  </mergeCells>
  <pageMargins left="0.51181102362204722" right="0.51181102362204722" top="0.78740157480314965" bottom="0.78740157480314965" header="0.31496062992125984" footer="0.31496062992125984"/>
  <pageSetup paperSize="9" scale="74"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C812-4BD8-438F-AE31-69695D7D461C}">
  <sheetPr>
    <pageSetUpPr fitToPage="1"/>
  </sheetPr>
  <dimension ref="B1:AG29"/>
  <sheetViews>
    <sheetView workbookViewId="0">
      <selection activeCell="K18" sqref="K18:L18"/>
    </sheetView>
  </sheetViews>
  <sheetFormatPr defaultRowHeight="12.75" x14ac:dyDescent="0.2"/>
  <cols>
    <col min="1" max="1" width="9.140625" style="51"/>
    <col min="2" max="2" width="9.28515625" style="51" bestFit="1" customWidth="1"/>
    <col min="3" max="3" width="15.85546875" style="51" customWidth="1"/>
    <col min="4" max="9" width="9.140625" style="51"/>
    <col min="10" max="10" width="11.140625" style="51" customWidth="1"/>
    <col min="11" max="11" width="10.85546875" style="51" customWidth="1"/>
    <col min="12" max="12" width="10.5703125" style="51" bestFit="1" customWidth="1"/>
    <col min="13" max="13" width="15" style="51" bestFit="1" customWidth="1"/>
    <col min="14" max="14" width="9.28515625" style="51" bestFit="1" customWidth="1"/>
    <col min="15" max="15" width="22.28515625" style="51" customWidth="1"/>
    <col min="16" max="16" width="9.28515625" style="51" bestFit="1" customWidth="1"/>
    <col min="17" max="18" width="9.140625" style="51"/>
    <col min="19" max="19" width="0" style="51" hidden="1" customWidth="1"/>
    <col min="20" max="20" width="11" style="51" hidden="1" customWidth="1"/>
    <col min="21" max="27" width="0" style="51" hidden="1" customWidth="1"/>
    <col min="28" max="29" width="10.7109375" style="51" hidden="1" customWidth="1"/>
    <col min="30" max="30" width="10.5703125" style="51" hidden="1" customWidth="1"/>
    <col min="31" max="33" width="0" style="51" hidden="1" customWidth="1"/>
    <col min="34" max="16384" width="9.140625" style="51"/>
  </cols>
  <sheetData>
    <row r="1" spans="2:33" ht="13.5" thickBot="1" x14ac:dyDescent="0.25">
      <c r="S1" s="124" t="s">
        <v>75</v>
      </c>
      <c r="T1" s="151"/>
      <c r="U1" s="125"/>
    </row>
    <row r="2" spans="2:33" s="60" customFormat="1" ht="26.25" thickBot="1" x14ac:dyDescent="0.3">
      <c r="N2" s="61" t="s">
        <v>43</v>
      </c>
      <c r="O2" s="61" t="s">
        <v>97</v>
      </c>
      <c r="P2" s="39" t="s">
        <v>60</v>
      </c>
      <c r="S2" s="169" t="s">
        <v>97</v>
      </c>
      <c r="T2" s="171"/>
      <c r="U2" s="39" t="s">
        <v>60</v>
      </c>
    </row>
    <row r="3" spans="2:33" ht="54" customHeight="1" thickBot="1" x14ac:dyDescent="0.25">
      <c r="B3" s="155" t="s">
        <v>153</v>
      </c>
      <c r="C3" s="156"/>
      <c r="D3" s="156"/>
      <c r="E3" s="156"/>
      <c r="F3" s="156"/>
      <c r="G3" s="156"/>
      <c r="H3" s="156"/>
      <c r="I3" s="156"/>
      <c r="J3" s="156"/>
      <c r="K3" s="156"/>
      <c r="L3" s="156"/>
      <c r="M3" s="157"/>
      <c r="N3" s="62">
        <v>5</v>
      </c>
      <c r="O3" s="106">
        <f>COUNTA(C18:C28)</f>
        <v>5</v>
      </c>
      <c r="P3" s="70">
        <f>O3*N3</f>
        <v>25</v>
      </c>
      <c r="S3" s="218">
        <f>COUNTA(T18:T28)</f>
        <v>0</v>
      </c>
      <c r="T3" s="219"/>
      <c r="U3" s="70">
        <f>S3*N3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33.75" customHeight="1" x14ac:dyDescent="0.2">
      <c r="B6" s="142" t="s">
        <v>154</v>
      </c>
      <c r="C6" s="143"/>
      <c r="D6" s="143"/>
      <c r="E6" s="143"/>
      <c r="F6" s="143"/>
      <c r="G6" s="143"/>
      <c r="H6" s="143"/>
      <c r="I6" s="143"/>
      <c r="J6" s="143"/>
      <c r="K6" s="143"/>
      <c r="L6" s="143"/>
      <c r="M6" s="144"/>
    </row>
    <row r="7" spans="2:33" ht="48.75" customHeight="1" x14ac:dyDescent="0.2">
      <c r="B7" s="142" t="s">
        <v>155</v>
      </c>
      <c r="C7" s="143"/>
      <c r="D7" s="143"/>
      <c r="E7" s="143"/>
      <c r="F7" s="143"/>
      <c r="G7" s="143"/>
      <c r="H7" s="143"/>
      <c r="I7" s="143"/>
      <c r="J7" s="143"/>
      <c r="K7" s="143"/>
      <c r="L7" s="143"/>
      <c r="M7" s="144"/>
    </row>
    <row r="8" spans="2:33" ht="48" customHeight="1" x14ac:dyDescent="0.2">
      <c r="B8" s="142" t="s">
        <v>229</v>
      </c>
      <c r="C8" s="143"/>
      <c r="D8" s="143"/>
      <c r="E8" s="143"/>
      <c r="F8" s="143"/>
      <c r="G8" s="143"/>
      <c r="H8" s="143"/>
      <c r="I8" s="143"/>
      <c r="J8" s="143"/>
      <c r="K8" s="143"/>
      <c r="L8" s="143"/>
      <c r="M8" s="144"/>
    </row>
    <row r="9" spans="2:33" ht="31.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95" t="s">
        <v>64</v>
      </c>
      <c r="C17" s="201" t="s">
        <v>219</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30.75" customHeight="1" x14ac:dyDescent="0.2">
      <c r="B18" s="97">
        <v>1</v>
      </c>
      <c r="C18" s="283">
        <v>1</v>
      </c>
      <c r="D18" s="283"/>
      <c r="E18" s="283"/>
      <c r="F18" s="283"/>
      <c r="G18" s="283"/>
      <c r="H18" s="283"/>
      <c r="I18" s="283"/>
      <c r="J18" s="274"/>
      <c r="K18" s="275"/>
      <c r="L18" s="275"/>
      <c r="M18" s="100">
        <f>(L18-K18)/30</f>
        <v>0</v>
      </c>
      <c r="N18" s="279"/>
      <c r="O18" s="279"/>
      <c r="P18" s="280"/>
      <c r="S18" s="97">
        <v>1</v>
      </c>
      <c r="T18" s="206"/>
      <c r="U18" s="206"/>
      <c r="V18" s="206"/>
      <c r="W18" s="206"/>
      <c r="X18" s="206"/>
      <c r="Y18" s="206"/>
      <c r="Z18" s="206"/>
      <c r="AA18" s="98"/>
      <c r="AB18" s="99"/>
      <c r="AC18" s="99"/>
      <c r="AD18" s="100">
        <f>(AC18-AB18)/30</f>
        <v>0</v>
      </c>
      <c r="AE18" s="207"/>
      <c r="AF18" s="207"/>
      <c r="AG18" s="208"/>
    </row>
    <row r="19" spans="2:33" ht="30.75" customHeight="1" x14ac:dyDescent="0.2">
      <c r="B19" s="83">
        <v>2</v>
      </c>
      <c r="C19" s="284">
        <v>1</v>
      </c>
      <c r="D19" s="284"/>
      <c r="E19" s="284"/>
      <c r="F19" s="284"/>
      <c r="G19" s="284"/>
      <c r="H19" s="284"/>
      <c r="I19" s="284"/>
      <c r="J19" s="277"/>
      <c r="K19" s="278"/>
      <c r="L19" s="278"/>
      <c r="M19" s="103">
        <f>(L19-K19)/30</f>
        <v>0</v>
      </c>
      <c r="N19" s="281"/>
      <c r="O19" s="281"/>
      <c r="P19" s="282"/>
      <c r="S19" s="83">
        <v>2</v>
      </c>
      <c r="T19" s="217"/>
      <c r="U19" s="217"/>
      <c r="V19" s="217"/>
      <c r="W19" s="217"/>
      <c r="X19" s="217"/>
      <c r="Y19" s="217"/>
      <c r="Z19" s="217"/>
      <c r="AA19" s="101"/>
      <c r="AB19" s="102"/>
      <c r="AC19" s="102"/>
      <c r="AD19" s="103">
        <f>(AC19-AB19)/30</f>
        <v>0</v>
      </c>
      <c r="AE19" s="194"/>
      <c r="AF19" s="194"/>
      <c r="AG19" s="195"/>
    </row>
    <row r="20" spans="2:33" ht="30.75" customHeight="1" x14ac:dyDescent="0.2">
      <c r="B20" s="83">
        <v>3</v>
      </c>
      <c r="C20" s="284">
        <v>1</v>
      </c>
      <c r="D20" s="284"/>
      <c r="E20" s="284"/>
      <c r="F20" s="284"/>
      <c r="G20" s="284"/>
      <c r="H20" s="284"/>
      <c r="I20" s="284"/>
      <c r="J20" s="277"/>
      <c r="K20" s="278"/>
      <c r="L20" s="278"/>
      <c r="M20" s="103">
        <f>(L20-K20)/30</f>
        <v>0</v>
      </c>
      <c r="N20" s="281"/>
      <c r="O20" s="281"/>
      <c r="P20" s="282"/>
      <c r="S20" s="83">
        <v>3</v>
      </c>
      <c r="T20" s="217"/>
      <c r="U20" s="217"/>
      <c r="V20" s="217"/>
      <c r="W20" s="217"/>
      <c r="X20" s="217"/>
      <c r="Y20" s="217"/>
      <c r="Z20" s="217"/>
      <c r="AA20" s="101"/>
      <c r="AB20" s="102"/>
      <c r="AC20" s="102"/>
      <c r="AD20" s="103">
        <f>(AC20-AB20)/30</f>
        <v>0</v>
      </c>
      <c r="AE20" s="194"/>
      <c r="AF20" s="194"/>
      <c r="AG20" s="195"/>
    </row>
    <row r="21" spans="2:33" ht="30.75" customHeight="1" x14ac:dyDescent="0.2">
      <c r="B21" s="83">
        <v>4</v>
      </c>
      <c r="C21" s="284">
        <v>1</v>
      </c>
      <c r="D21" s="284"/>
      <c r="E21" s="284"/>
      <c r="F21" s="284"/>
      <c r="G21" s="284"/>
      <c r="H21" s="284"/>
      <c r="I21" s="284"/>
      <c r="J21" s="277"/>
      <c r="K21" s="278"/>
      <c r="L21" s="278"/>
      <c r="M21" s="103">
        <f t="shared" ref="M21:M28" si="0">(L21-K21)/30</f>
        <v>0</v>
      </c>
      <c r="N21" s="281"/>
      <c r="O21" s="281"/>
      <c r="P21" s="282"/>
      <c r="S21" s="83">
        <v>4</v>
      </c>
      <c r="T21" s="193"/>
      <c r="U21" s="193"/>
      <c r="V21" s="193"/>
      <c r="W21" s="193"/>
      <c r="X21" s="193"/>
      <c r="Y21" s="193"/>
      <c r="Z21" s="193"/>
      <c r="AA21" s="101"/>
      <c r="AB21" s="102"/>
      <c r="AC21" s="102"/>
      <c r="AD21" s="103">
        <f t="shared" ref="AD21:AD28" si="1">(AC21-AB21)/30</f>
        <v>0</v>
      </c>
      <c r="AE21" s="194"/>
      <c r="AF21" s="194"/>
      <c r="AG21" s="195"/>
    </row>
    <row r="22" spans="2:33" ht="30.75" customHeight="1" x14ac:dyDescent="0.2">
      <c r="B22" s="83">
        <v>5</v>
      </c>
      <c r="C22" s="284">
        <v>1</v>
      </c>
      <c r="D22" s="284"/>
      <c r="E22" s="284"/>
      <c r="F22" s="284"/>
      <c r="G22" s="284"/>
      <c r="H22" s="284"/>
      <c r="I22" s="284"/>
      <c r="J22" s="277"/>
      <c r="K22" s="278"/>
      <c r="L22" s="278"/>
      <c r="M22" s="103">
        <f t="shared" si="0"/>
        <v>0</v>
      </c>
      <c r="N22" s="281"/>
      <c r="O22" s="281"/>
      <c r="P22" s="282"/>
      <c r="S22" s="83">
        <v>5</v>
      </c>
      <c r="T22" s="193"/>
      <c r="U22" s="193"/>
      <c r="V22" s="193"/>
      <c r="W22" s="193"/>
      <c r="X22" s="193"/>
      <c r="Y22" s="193"/>
      <c r="Z22" s="193"/>
      <c r="AA22" s="101"/>
      <c r="AB22" s="102"/>
      <c r="AC22" s="102"/>
      <c r="AD22" s="103">
        <f t="shared" si="1"/>
        <v>0</v>
      </c>
      <c r="AE22" s="194"/>
      <c r="AF22" s="194"/>
      <c r="AG22" s="195"/>
    </row>
    <row r="23" spans="2:33" ht="30.75" customHeight="1" x14ac:dyDescent="0.2">
      <c r="B23" s="83">
        <v>6</v>
      </c>
      <c r="C23" s="284"/>
      <c r="D23" s="284"/>
      <c r="E23" s="284"/>
      <c r="F23" s="284"/>
      <c r="G23" s="284"/>
      <c r="H23" s="284"/>
      <c r="I23" s="284"/>
      <c r="J23" s="277"/>
      <c r="K23" s="278"/>
      <c r="L23" s="278"/>
      <c r="M23" s="103">
        <f t="shared" si="0"/>
        <v>0</v>
      </c>
      <c r="N23" s="281"/>
      <c r="O23" s="281"/>
      <c r="P23" s="282"/>
      <c r="S23" s="83">
        <v>6</v>
      </c>
      <c r="T23" s="193"/>
      <c r="U23" s="193"/>
      <c r="V23" s="193"/>
      <c r="W23" s="193"/>
      <c r="X23" s="193"/>
      <c r="Y23" s="193"/>
      <c r="Z23" s="193"/>
      <c r="AA23" s="101"/>
      <c r="AB23" s="102"/>
      <c r="AC23" s="102"/>
      <c r="AD23" s="103">
        <f t="shared" si="1"/>
        <v>0</v>
      </c>
      <c r="AE23" s="194"/>
      <c r="AF23" s="194"/>
      <c r="AG23" s="195"/>
    </row>
    <row r="24" spans="2:33" ht="30.75" customHeight="1" x14ac:dyDescent="0.2">
      <c r="B24" s="83">
        <v>7</v>
      </c>
      <c r="C24" s="284"/>
      <c r="D24" s="284"/>
      <c r="E24" s="284"/>
      <c r="F24" s="284"/>
      <c r="G24" s="284"/>
      <c r="H24" s="284"/>
      <c r="I24" s="284"/>
      <c r="J24" s="277"/>
      <c r="K24" s="278"/>
      <c r="L24" s="278"/>
      <c r="M24" s="103">
        <f t="shared" si="0"/>
        <v>0</v>
      </c>
      <c r="N24" s="281"/>
      <c r="O24" s="281"/>
      <c r="P24" s="282"/>
      <c r="S24" s="83">
        <v>7</v>
      </c>
      <c r="T24" s="193"/>
      <c r="U24" s="193"/>
      <c r="V24" s="193"/>
      <c r="W24" s="193"/>
      <c r="X24" s="193"/>
      <c r="Y24" s="193"/>
      <c r="Z24" s="193"/>
      <c r="AA24" s="101"/>
      <c r="AB24" s="102"/>
      <c r="AC24" s="102"/>
      <c r="AD24" s="103">
        <f t="shared" si="1"/>
        <v>0</v>
      </c>
      <c r="AE24" s="194"/>
      <c r="AF24" s="194"/>
      <c r="AG24" s="195"/>
    </row>
    <row r="25" spans="2:33" ht="30.75" customHeight="1" x14ac:dyDescent="0.2">
      <c r="B25" s="83">
        <v>8</v>
      </c>
      <c r="C25" s="284"/>
      <c r="D25" s="284"/>
      <c r="E25" s="284"/>
      <c r="F25" s="284"/>
      <c r="G25" s="284"/>
      <c r="H25" s="284"/>
      <c r="I25" s="284"/>
      <c r="J25" s="277"/>
      <c r="K25" s="278"/>
      <c r="L25" s="278"/>
      <c r="M25" s="103">
        <f t="shared" si="0"/>
        <v>0</v>
      </c>
      <c r="N25" s="281"/>
      <c r="O25" s="281"/>
      <c r="P25" s="282"/>
      <c r="S25" s="83">
        <v>8</v>
      </c>
      <c r="T25" s="193"/>
      <c r="U25" s="193"/>
      <c r="V25" s="193"/>
      <c r="W25" s="193"/>
      <c r="X25" s="193"/>
      <c r="Y25" s="193"/>
      <c r="Z25" s="193"/>
      <c r="AA25" s="101"/>
      <c r="AB25" s="102"/>
      <c r="AC25" s="102"/>
      <c r="AD25" s="103">
        <f t="shared" si="1"/>
        <v>0</v>
      </c>
      <c r="AE25" s="194"/>
      <c r="AF25" s="194"/>
      <c r="AG25" s="195"/>
    </row>
    <row r="26" spans="2:33" ht="30.75" customHeight="1" x14ac:dyDescent="0.2">
      <c r="B26" s="83">
        <v>9</v>
      </c>
      <c r="C26" s="284"/>
      <c r="D26" s="284"/>
      <c r="E26" s="284"/>
      <c r="F26" s="284"/>
      <c r="G26" s="284"/>
      <c r="H26" s="284"/>
      <c r="I26" s="284"/>
      <c r="J26" s="277"/>
      <c r="K26" s="278"/>
      <c r="L26" s="278"/>
      <c r="M26" s="103">
        <f t="shared" si="0"/>
        <v>0</v>
      </c>
      <c r="N26" s="281"/>
      <c r="O26" s="281"/>
      <c r="P26" s="282"/>
      <c r="S26" s="83">
        <v>9</v>
      </c>
      <c r="T26" s="193"/>
      <c r="U26" s="193"/>
      <c r="V26" s="193"/>
      <c r="W26" s="193"/>
      <c r="X26" s="193"/>
      <c r="Y26" s="193"/>
      <c r="Z26" s="193"/>
      <c r="AA26" s="101"/>
      <c r="AB26" s="102"/>
      <c r="AC26" s="102"/>
      <c r="AD26" s="103">
        <f t="shared" si="1"/>
        <v>0</v>
      </c>
      <c r="AE26" s="194"/>
      <c r="AF26" s="194"/>
      <c r="AG26" s="195"/>
    </row>
    <row r="27" spans="2:33" ht="30.75" customHeight="1" x14ac:dyDescent="0.2">
      <c r="B27" s="83">
        <v>10</v>
      </c>
      <c r="C27" s="284"/>
      <c r="D27" s="284"/>
      <c r="E27" s="284"/>
      <c r="F27" s="284"/>
      <c r="G27" s="284"/>
      <c r="H27" s="284"/>
      <c r="I27" s="284"/>
      <c r="J27" s="277"/>
      <c r="K27" s="278"/>
      <c r="L27" s="278"/>
      <c r="M27" s="103">
        <f t="shared" si="0"/>
        <v>0</v>
      </c>
      <c r="N27" s="281"/>
      <c r="O27" s="281"/>
      <c r="P27" s="282"/>
      <c r="S27" s="83">
        <v>10</v>
      </c>
      <c r="T27" s="193"/>
      <c r="U27" s="193"/>
      <c r="V27" s="193"/>
      <c r="W27" s="193"/>
      <c r="X27" s="193"/>
      <c r="Y27" s="193"/>
      <c r="Z27" s="193"/>
      <c r="AA27" s="101"/>
      <c r="AB27" s="102"/>
      <c r="AC27" s="102"/>
      <c r="AD27" s="103">
        <f t="shared" si="1"/>
        <v>0</v>
      </c>
      <c r="AE27" s="194"/>
      <c r="AF27" s="194"/>
      <c r="AG27" s="195"/>
    </row>
    <row r="28" spans="2:33" ht="30.75" customHeight="1" thickBot="1" x14ac:dyDescent="0.25">
      <c r="B28" s="83">
        <v>11</v>
      </c>
      <c r="C28" s="284"/>
      <c r="D28" s="284"/>
      <c r="E28" s="284"/>
      <c r="F28" s="284"/>
      <c r="G28" s="284"/>
      <c r="H28" s="284"/>
      <c r="I28" s="284"/>
      <c r="J28" s="277"/>
      <c r="K28" s="278"/>
      <c r="L28" s="278"/>
      <c r="M28" s="104">
        <f t="shared" si="0"/>
        <v>0</v>
      </c>
      <c r="N28" s="281"/>
      <c r="O28" s="281"/>
      <c r="P28" s="282"/>
      <c r="S28" s="83">
        <v>11</v>
      </c>
      <c r="T28" s="193"/>
      <c r="U28" s="193"/>
      <c r="V28" s="193"/>
      <c r="W28" s="193"/>
      <c r="X28" s="193"/>
      <c r="Y28" s="193"/>
      <c r="Z28" s="193"/>
      <c r="AA28" s="101"/>
      <c r="AB28" s="102"/>
      <c r="AC28" s="102"/>
      <c r="AD28" s="104">
        <f t="shared" si="1"/>
        <v>0</v>
      </c>
      <c r="AE28" s="194"/>
      <c r="AF28" s="194"/>
      <c r="AG28" s="195"/>
    </row>
    <row r="29" spans="2:33" ht="13.5"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protectedRanges>
    <protectedRange sqref="C18:L28 N18:P28" name="Intervalo1"/>
  </protectedRanges>
  <mergeCells count="62">
    <mergeCell ref="C27:I27"/>
    <mergeCell ref="N27:P27"/>
    <mergeCell ref="C28:I28"/>
    <mergeCell ref="N28:P28"/>
    <mergeCell ref="B29:L29"/>
    <mergeCell ref="N29:P29"/>
    <mergeCell ref="C24:I24"/>
    <mergeCell ref="N24:P24"/>
    <mergeCell ref="C25:I25"/>
    <mergeCell ref="N25:P25"/>
    <mergeCell ref="C26:I26"/>
    <mergeCell ref="N26:P26"/>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 ref="S1:U1"/>
    <mergeCell ref="S2:T2"/>
    <mergeCell ref="S3:T3"/>
    <mergeCell ref="S16:AG16"/>
    <mergeCell ref="T17:Z17"/>
    <mergeCell ref="AE17:AG17"/>
    <mergeCell ref="T18:Z18"/>
    <mergeCell ref="AE18:AG18"/>
    <mergeCell ref="T19:Z19"/>
    <mergeCell ref="AE19:AG19"/>
    <mergeCell ref="T20:Z20"/>
    <mergeCell ref="AE20:AG20"/>
    <mergeCell ref="T21:Z21"/>
    <mergeCell ref="AE21:AG21"/>
    <mergeCell ref="T22:Z22"/>
    <mergeCell ref="AE22:AG22"/>
    <mergeCell ref="T23:Z23"/>
    <mergeCell ref="AE23:AG23"/>
    <mergeCell ref="T24:Z24"/>
    <mergeCell ref="AE24:AG24"/>
    <mergeCell ref="T25:Z25"/>
    <mergeCell ref="AE25:AG25"/>
    <mergeCell ref="T26:Z26"/>
    <mergeCell ref="AE26:AG26"/>
    <mergeCell ref="T27:Z27"/>
    <mergeCell ref="AE27:AG27"/>
    <mergeCell ref="T28:Z28"/>
    <mergeCell ref="AE28:AG28"/>
    <mergeCell ref="S29:AC29"/>
    <mergeCell ref="AE29:AG29"/>
  </mergeCells>
  <pageMargins left="0.51181102362204722" right="0.51181102362204722" top="0.78740157480314965" bottom="0.78740157480314965" header="0.31496062992125984" footer="0.31496062992125984"/>
  <pageSetup paperSize="9" scale="76"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68C0-C55D-450D-B463-E6D4370A1CC7}">
  <sheetPr>
    <pageSetUpPr fitToPage="1"/>
  </sheetPr>
  <dimension ref="B1:AG29"/>
  <sheetViews>
    <sheetView workbookViewId="0">
      <selection activeCell="N18" activeCellId="1" sqref="C18:L28 N18:P28"/>
    </sheetView>
  </sheetViews>
  <sheetFormatPr defaultRowHeight="12.75" x14ac:dyDescent="0.2"/>
  <cols>
    <col min="1" max="2" width="9.140625" style="51"/>
    <col min="3" max="3" width="15.85546875" style="51" customWidth="1"/>
    <col min="4"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ol min="19" max="19" width="0" style="51" hidden="1" customWidth="1"/>
    <col min="20" max="20" width="11" style="51" hidden="1" customWidth="1"/>
    <col min="21" max="27" width="0" style="51" hidden="1" customWidth="1"/>
    <col min="28" max="29" width="10.7109375" style="51" hidden="1" customWidth="1"/>
    <col min="30" max="30" width="10.5703125" style="51" hidden="1" customWidth="1"/>
    <col min="31" max="33" width="0" style="51" hidden="1" customWidth="1"/>
    <col min="34" max="16384" width="9.140625" style="51"/>
  </cols>
  <sheetData>
    <row r="1" spans="2:33" ht="13.5" thickBot="1" x14ac:dyDescent="0.25">
      <c r="S1" s="124" t="s">
        <v>75</v>
      </c>
      <c r="T1" s="151"/>
      <c r="U1" s="125"/>
    </row>
    <row r="2" spans="2:33" s="60" customFormat="1" ht="26.25" thickBot="1" x14ac:dyDescent="0.3">
      <c r="N2" s="61" t="s">
        <v>43</v>
      </c>
      <c r="O2" s="61" t="s">
        <v>98</v>
      </c>
      <c r="P2" s="39" t="s">
        <v>60</v>
      </c>
      <c r="S2" s="169" t="s">
        <v>98</v>
      </c>
      <c r="T2" s="171"/>
      <c r="U2" s="39" t="s">
        <v>60</v>
      </c>
    </row>
    <row r="3" spans="2:33" ht="124.5" customHeight="1" thickBot="1" x14ac:dyDescent="0.25">
      <c r="B3" s="155" t="s">
        <v>174</v>
      </c>
      <c r="C3" s="156"/>
      <c r="D3" s="156"/>
      <c r="E3" s="156"/>
      <c r="F3" s="156"/>
      <c r="G3" s="156"/>
      <c r="H3" s="156"/>
      <c r="I3" s="156"/>
      <c r="J3" s="156"/>
      <c r="K3" s="156"/>
      <c r="L3" s="156"/>
      <c r="M3" s="157"/>
      <c r="N3" s="62">
        <v>5</v>
      </c>
      <c r="O3" s="106">
        <f>COUNTA(C18:C23)</f>
        <v>0</v>
      </c>
      <c r="P3" s="70">
        <f>O3*N3</f>
        <v>0</v>
      </c>
      <c r="S3" s="218">
        <f>COUNTA(T18:T28)</f>
        <v>0</v>
      </c>
      <c r="T3" s="219"/>
      <c r="U3" s="70">
        <f>S3*N3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33" customHeight="1" x14ac:dyDescent="0.2">
      <c r="B6" s="142" t="s">
        <v>175</v>
      </c>
      <c r="C6" s="143"/>
      <c r="D6" s="143"/>
      <c r="E6" s="143"/>
      <c r="F6" s="143"/>
      <c r="G6" s="143"/>
      <c r="H6" s="143"/>
      <c r="I6" s="143"/>
      <c r="J6" s="143"/>
      <c r="K6" s="143"/>
      <c r="L6" s="143"/>
      <c r="M6" s="144"/>
    </row>
    <row r="7" spans="2:33" ht="29.25" customHeight="1" x14ac:dyDescent="0.2">
      <c r="B7" s="142" t="s">
        <v>176</v>
      </c>
      <c r="C7" s="143"/>
      <c r="D7" s="143"/>
      <c r="E7" s="143"/>
      <c r="F7" s="143"/>
      <c r="G7" s="143"/>
      <c r="H7" s="143"/>
      <c r="I7" s="143"/>
      <c r="J7" s="143"/>
      <c r="K7" s="143"/>
      <c r="L7" s="143"/>
      <c r="M7" s="144"/>
    </row>
    <row r="8" spans="2:33" ht="52.5" customHeight="1" x14ac:dyDescent="0.2">
      <c r="B8" s="142" t="s">
        <v>230</v>
      </c>
      <c r="C8" s="143"/>
      <c r="D8" s="143"/>
      <c r="E8" s="143"/>
      <c r="F8" s="143"/>
      <c r="G8" s="143"/>
      <c r="H8" s="143"/>
      <c r="I8" s="143"/>
      <c r="J8" s="143"/>
      <c r="K8" s="143"/>
      <c r="L8" s="143"/>
      <c r="M8" s="144"/>
    </row>
    <row r="9" spans="2:33" ht="40.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95" t="s">
        <v>64</v>
      </c>
      <c r="C17" s="201" t="s">
        <v>65</v>
      </c>
      <c r="D17" s="202"/>
      <c r="E17" s="202"/>
      <c r="F17" s="202"/>
      <c r="G17" s="202"/>
      <c r="H17" s="202"/>
      <c r="I17" s="203"/>
      <c r="J17" s="96" t="s">
        <v>66</v>
      </c>
      <c r="K17" s="96" t="s">
        <v>67</v>
      </c>
      <c r="L17" s="96" t="s">
        <v>68</v>
      </c>
      <c r="M17" s="96" t="s">
        <v>69</v>
      </c>
      <c r="N17" s="204" t="s">
        <v>46</v>
      </c>
      <c r="O17" s="204"/>
      <c r="P17" s="205"/>
      <c r="S17" s="95" t="s">
        <v>64</v>
      </c>
      <c r="T17" s="201" t="s">
        <v>65</v>
      </c>
      <c r="U17" s="202"/>
      <c r="V17" s="202"/>
      <c r="W17" s="202"/>
      <c r="X17" s="202"/>
      <c r="Y17" s="202"/>
      <c r="Z17" s="203"/>
      <c r="AA17" s="96" t="s">
        <v>66</v>
      </c>
      <c r="AB17" s="96" t="s">
        <v>67</v>
      </c>
      <c r="AC17" s="96" t="s">
        <v>68</v>
      </c>
      <c r="AD17" s="96" t="s">
        <v>69</v>
      </c>
      <c r="AE17" s="204" t="s">
        <v>46</v>
      </c>
      <c r="AF17" s="204"/>
      <c r="AG17" s="205"/>
    </row>
    <row r="18" spans="2:33" ht="30.75" customHeight="1" x14ac:dyDescent="0.2">
      <c r="B18" s="97">
        <v>1</v>
      </c>
      <c r="C18" s="283"/>
      <c r="D18" s="283"/>
      <c r="E18" s="283"/>
      <c r="F18" s="283"/>
      <c r="G18" s="283"/>
      <c r="H18" s="283"/>
      <c r="I18" s="283"/>
      <c r="J18" s="274"/>
      <c r="K18" s="275"/>
      <c r="L18" s="275"/>
      <c r="M18" s="100">
        <f>(L18-K18)/30</f>
        <v>0</v>
      </c>
      <c r="N18" s="279"/>
      <c r="O18" s="279"/>
      <c r="P18" s="280"/>
      <c r="S18" s="97">
        <v>1</v>
      </c>
      <c r="T18" s="206"/>
      <c r="U18" s="206"/>
      <c r="V18" s="206"/>
      <c r="W18" s="206"/>
      <c r="X18" s="206"/>
      <c r="Y18" s="206"/>
      <c r="Z18" s="206"/>
      <c r="AA18" s="98"/>
      <c r="AB18" s="99"/>
      <c r="AC18" s="99"/>
      <c r="AD18" s="100">
        <f>(AC18-AB18)/30</f>
        <v>0</v>
      </c>
      <c r="AE18" s="207"/>
      <c r="AF18" s="207"/>
      <c r="AG18" s="208"/>
    </row>
    <row r="19" spans="2:33" ht="30.75" customHeight="1" x14ac:dyDescent="0.2">
      <c r="B19" s="83">
        <v>2</v>
      </c>
      <c r="C19" s="284"/>
      <c r="D19" s="284"/>
      <c r="E19" s="284"/>
      <c r="F19" s="284"/>
      <c r="G19" s="284"/>
      <c r="H19" s="284"/>
      <c r="I19" s="284"/>
      <c r="J19" s="277"/>
      <c r="K19" s="278"/>
      <c r="L19" s="278"/>
      <c r="M19" s="103">
        <f>(L19-K19)/30</f>
        <v>0</v>
      </c>
      <c r="N19" s="281"/>
      <c r="O19" s="281"/>
      <c r="P19" s="282"/>
      <c r="S19" s="83">
        <v>2</v>
      </c>
      <c r="T19" s="217"/>
      <c r="U19" s="217"/>
      <c r="V19" s="217"/>
      <c r="W19" s="217"/>
      <c r="X19" s="217"/>
      <c r="Y19" s="217"/>
      <c r="Z19" s="217"/>
      <c r="AA19" s="101"/>
      <c r="AB19" s="102"/>
      <c r="AC19" s="102"/>
      <c r="AD19" s="103">
        <f>(AC19-AB19)/30</f>
        <v>0</v>
      </c>
      <c r="AE19" s="194"/>
      <c r="AF19" s="194"/>
      <c r="AG19" s="195"/>
    </row>
    <row r="20" spans="2:33" ht="30.75" customHeight="1" x14ac:dyDescent="0.2">
      <c r="B20" s="83">
        <v>3</v>
      </c>
      <c r="C20" s="284"/>
      <c r="D20" s="284"/>
      <c r="E20" s="284"/>
      <c r="F20" s="284"/>
      <c r="G20" s="284"/>
      <c r="H20" s="284"/>
      <c r="I20" s="284"/>
      <c r="J20" s="277"/>
      <c r="K20" s="278"/>
      <c r="L20" s="278"/>
      <c r="M20" s="103">
        <f>(L20-K20)/30</f>
        <v>0</v>
      </c>
      <c r="N20" s="281"/>
      <c r="O20" s="281"/>
      <c r="P20" s="282"/>
      <c r="S20" s="83">
        <v>3</v>
      </c>
      <c r="T20" s="217"/>
      <c r="U20" s="217"/>
      <c r="V20" s="217"/>
      <c r="W20" s="217"/>
      <c r="X20" s="217"/>
      <c r="Y20" s="217"/>
      <c r="Z20" s="217"/>
      <c r="AA20" s="101"/>
      <c r="AB20" s="102"/>
      <c r="AC20" s="102"/>
      <c r="AD20" s="103">
        <f>(AC20-AB20)/30</f>
        <v>0</v>
      </c>
      <c r="AE20" s="194"/>
      <c r="AF20" s="194"/>
      <c r="AG20" s="195"/>
    </row>
    <row r="21" spans="2:33" ht="30.75" customHeight="1" x14ac:dyDescent="0.2">
      <c r="B21" s="83">
        <v>4</v>
      </c>
      <c r="C21" s="284"/>
      <c r="D21" s="284"/>
      <c r="E21" s="284"/>
      <c r="F21" s="284"/>
      <c r="G21" s="284"/>
      <c r="H21" s="284"/>
      <c r="I21" s="284"/>
      <c r="J21" s="277"/>
      <c r="K21" s="278"/>
      <c r="L21" s="278"/>
      <c r="M21" s="103">
        <f t="shared" ref="M21:M28" si="0">(L21-K21)/30</f>
        <v>0</v>
      </c>
      <c r="N21" s="281"/>
      <c r="O21" s="281"/>
      <c r="P21" s="282"/>
      <c r="S21" s="83">
        <v>4</v>
      </c>
      <c r="T21" s="193"/>
      <c r="U21" s="193"/>
      <c r="V21" s="193"/>
      <c r="W21" s="193"/>
      <c r="X21" s="193"/>
      <c r="Y21" s="193"/>
      <c r="Z21" s="193"/>
      <c r="AA21" s="101"/>
      <c r="AB21" s="102"/>
      <c r="AC21" s="102"/>
      <c r="AD21" s="103">
        <f t="shared" ref="AD21:AD28" si="1">(AC21-AB21)/30</f>
        <v>0</v>
      </c>
      <c r="AE21" s="194"/>
      <c r="AF21" s="194"/>
      <c r="AG21" s="195"/>
    </row>
    <row r="22" spans="2:33" ht="30.75" customHeight="1" x14ac:dyDescent="0.2">
      <c r="B22" s="83">
        <v>5</v>
      </c>
      <c r="C22" s="284"/>
      <c r="D22" s="284"/>
      <c r="E22" s="284"/>
      <c r="F22" s="284"/>
      <c r="G22" s="284"/>
      <c r="H22" s="284"/>
      <c r="I22" s="284"/>
      <c r="J22" s="277"/>
      <c r="K22" s="278"/>
      <c r="L22" s="278"/>
      <c r="M22" s="103">
        <f t="shared" si="0"/>
        <v>0</v>
      </c>
      <c r="N22" s="281"/>
      <c r="O22" s="281"/>
      <c r="P22" s="282"/>
      <c r="S22" s="83">
        <v>5</v>
      </c>
      <c r="T22" s="193"/>
      <c r="U22" s="193"/>
      <c r="V22" s="193"/>
      <c r="W22" s="193"/>
      <c r="X22" s="193"/>
      <c r="Y22" s="193"/>
      <c r="Z22" s="193"/>
      <c r="AA22" s="101"/>
      <c r="AB22" s="102"/>
      <c r="AC22" s="102"/>
      <c r="AD22" s="103">
        <f t="shared" si="1"/>
        <v>0</v>
      </c>
      <c r="AE22" s="194"/>
      <c r="AF22" s="194"/>
      <c r="AG22" s="195"/>
    </row>
    <row r="23" spans="2:33" ht="30.75" customHeight="1" x14ac:dyDescent="0.2">
      <c r="B23" s="83">
        <v>6</v>
      </c>
      <c r="C23" s="284"/>
      <c r="D23" s="284"/>
      <c r="E23" s="284"/>
      <c r="F23" s="284"/>
      <c r="G23" s="284"/>
      <c r="H23" s="284"/>
      <c r="I23" s="284"/>
      <c r="J23" s="277"/>
      <c r="K23" s="278"/>
      <c r="L23" s="278"/>
      <c r="M23" s="103">
        <f t="shared" si="0"/>
        <v>0</v>
      </c>
      <c r="N23" s="281"/>
      <c r="O23" s="281"/>
      <c r="P23" s="282"/>
      <c r="S23" s="83">
        <v>6</v>
      </c>
      <c r="T23" s="193"/>
      <c r="U23" s="193"/>
      <c r="V23" s="193"/>
      <c r="W23" s="193"/>
      <c r="X23" s="193"/>
      <c r="Y23" s="193"/>
      <c r="Z23" s="193"/>
      <c r="AA23" s="101"/>
      <c r="AB23" s="102"/>
      <c r="AC23" s="102"/>
      <c r="AD23" s="103">
        <f t="shared" si="1"/>
        <v>0</v>
      </c>
      <c r="AE23" s="194"/>
      <c r="AF23" s="194"/>
      <c r="AG23" s="195"/>
    </row>
    <row r="24" spans="2:33" ht="30.75" customHeight="1" x14ac:dyDescent="0.2">
      <c r="B24" s="83">
        <v>7</v>
      </c>
      <c r="C24" s="284"/>
      <c r="D24" s="284"/>
      <c r="E24" s="284"/>
      <c r="F24" s="284"/>
      <c r="G24" s="284"/>
      <c r="H24" s="284"/>
      <c r="I24" s="284"/>
      <c r="J24" s="277"/>
      <c r="K24" s="278"/>
      <c r="L24" s="278"/>
      <c r="M24" s="103">
        <f t="shared" si="0"/>
        <v>0</v>
      </c>
      <c r="N24" s="281"/>
      <c r="O24" s="281"/>
      <c r="P24" s="282"/>
      <c r="S24" s="83">
        <v>7</v>
      </c>
      <c r="T24" s="193"/>
      <c r="U24" s="193"/>
      <c r="V24" s="193"/>
      <c r="W24" s="193"/>
      <c r="X24" s="193"/>
      <c r="Y24" s="193"/>
      <c r="Z24" s="193"/>
      <c r="AA24" s="101"/>
      <c r="AB24" s="102"/>
      <c r="AC24" s="102"/>
      <c r="AD24" s="103">
        <f t="shared" si="1"/>
        <v>0</v>
      </c>
      <c r="AE24" s="194"/>
      <c r="AF24" s="194"/>
      <c r="AG24" s="195"/>
    </row>
    <row r="25" spans="2:33" ht="30.75" customHeight="1" x14ac:dyDescent="0.2">
      <c r="B25" s="83">
        <v>8</v>
      </c>
      <c r="C25" s="284"/>
      <c r="D25" s="284"/>
      <c r="E25" s="284"/>
      <c r="F25" s="284"/>
      <c r="G25" s="284"/>
      <c r="H25" s="284"/>
      <c r="I25" s="284"/>
      <c r="J25" s="277"/>
      <c r="K25" s="278"/>
      <c r="L25" s="278"/>
      <c r="M25" s="103">
        <f t="shared" si="0"/>
        <v>0</v>
      </c>
      <c r="N25" s="281"/>
      <c r="O25" s="281"/>
      <c r="P25" s="282"/>
      <c r="S25" s="83">
        <v>8</v>
      </c>
      <c r="T25" s="193"/>
      <c r="U25" s="193"/>
      <c r="V25" s="193"/>
      <c r="W25" s="193"/>
      <c r="X25" s="193"/>
      <c r="Y25" s="193"/>
      <c r="Z25" s="193"/>
      <c r="AA25" s="101"/>
      <c r="AB25" s="102"/>
      <c r="AC25" s="102"/>
      <c r="AD25" s="103">
        <f t="shared" si="1"/>
        <v>0</v>
      </c>
      <c r="AE25" s="194"/>
      <c r="AF25" s="194"/>
      <c r="AG25" s="195"/>
    </row>
    <row r="26" spans="2:33" ht="30.75" customHeight="1" x14ac:dyDescent="0.2">
      <c r="B26" s="83">
        <v>9</v>
      </c>
      <c r="C26" s="284"/>
      <c r="D26" s="284"/>
      <c r="E26" s="284"/>
      <c r="F26" s="284"/>
      <c r="G26" s="284"/>
      <c r="H26" s="284"/>
      <c r="I26" s="284"/>
      <c r="J26" s="277"/>
      <c r="K26" s="278"/>
      <c r="L26" s="278"/>
      <c r="M26" s="103">
        <f t="shared" si="0"/>
        <v>0</v>
      </c>
      <c r="N26" s="281"/>
      <c r="O26" s="281"/>
      <c r="P26" s="282"/>
      <c r="S26" s="83">
        <v>9</v>
      </c>
      <c r="T26" s="193"/>
      <c r="U26" s="193"/>
      <c r="V26" s="193"/>
      <c r="W26" s="193"/>
      <c r="X26" s="193"/>
      <c r="Y26" s="193"/>
      <c r="Z26" s="193"/>
      <c r="AA26" s="101"/>
      <c r="AB26" s="102"/>
      <c r="AC26" s="102"/>
      <c r="AD26" s="103">
        <f t="shared" si="1"/>
        <v>0</v>
      </c>
      <c r="AE26" s="194"/>
      <c r="AF26" s="194"/>
      <c r="AG26" s="195"/>
    </row>
    <row r="27" spans="2:33" ht="30.75" customHeight="1" x14ac:dyDescent="0.2">
      <c r="B27" s="83">
        <v>10</v>
      </c>
      <c r="C27" s="284"/>
      <c r="D27" s="284"/>
      <c r="E27" s="284"/>
      <c r="F27" s="284"/>
      <c r="G27" s="284"/>
      <c r="H27" s="284"/>
      <c r="I27" s="284"/>
      <c r="J27" s="277"/>
      <c r="K27" s="278"/>
      <c r="L27" s="278"/>
      <c r="M27" s="103">
        <f t="shared" si="0"/>
        <v>0</v>
      </c>
      <c r="N27" s="281"/>
      <c r="O27" s="281"/>
      <c r="P27" s="282"/>
      <c r="S27" s="83">
        <v>10</v>
      </c>
      <c r="T27" s="193"/>
      <c r="U27" s="193"/>
      <c r="V27" s="193"/>
      <c r="W27" s="193"/>
      <c r="X27" s="193"/>
      <c r="Y27" s="193"/>
      <c r="Z27" s="193"/>
      <c r="AA27" s="101"/>
      <c r="AB27" s="102"/>
      <c r="AC27" s="102"/>
      <c r="AD27" s="103">
        <f t="shared" si="1"/>
        <v>0</v>
      </c>
      <c r="AE27" s="194"/>
      <c r="AF27" s="194"/>
      <c r="AG27" s="195"/>
    </row>
    <row r="28" spans="2:33" ht="30.75" customHeight="1" thickBot="1" x14ac:dyDescent="0.25">
      <c r="B28" s="83">
        <v>11</v>
      </c>
      <c r="C28" s="284"/>
      <c r="D28" s="284"/>
      <c r="E28" s="284"/>
      <c r="F28" s="284"/>
      <c r="G28" s="284"/>
      <c r="H28" s="284"/>
      <c r="I28" s="284"/>
      <c r="J28" s="277"/>
      <c r="K28" s="278"/>
      <c r="L28" s="278"/>
      <c r="M28" s="104">
        <f t="shared" si="0"/>
        <v>0</v>
      </c>
      <c r="N28" s="281"/>
      <c r="O28" s="281"/>
      <c r="P28" s="282"/>
      <c r="S28" s="83">
        <v>11</v>
      </c>
      <c r="T28" s="193"/>
      <c r="U28" s="193"/>
      <c r="V28" s="193"/>
      <c r="W28" s="193"/>
      <c r="X28" s="193"/>
      <c r="Y28" s="193"/>
      <c r="Z28" s="193"/>
      <c r="AA28" s="101"/>
      <c r="AB28" s="102"/>
      <c r="AC28" s="102"/>
      <c r="AD28" s="104">
        <f t="shared" si="1"/>
        <v>0</v>
      </c>
      <c r="AE28" s="194"/>
      <c r="AF28" s="194"/>
      <c r="AG28" s="195"/>
    </row>
    <row r="29" spans="2:33" ht="13.5" thickBot="1" x14ac:dyDescent="0.25">
      <c r="B29" s="196" t="s">
        <v>73</v>
      </c>
      <c r="C29" s="197"/>
      <c r="D29" s="197"/>
      <c r="E29" s="197"/>
      <c r="F29" s="197"/>
      <c r="G29" s="197"/>
      <c r="H29" s="197"/>
      <c r="I29" s="197"/>
      <c r="J29" s="197"/>
      <c r="K29" s="197"/>
      <c r="L29" s="197"/>
      <c r="M29" s="105">
        <f>SUM(M18:M28)</f>
        <v>0</v>
      </c>
      <c r="N29" s="198"/>
      <c r="O29" s="165"/>
      <c r="P29" s="166"/>
      <c r="S29" s="196" t="s">
        <v>73</v>
      </c>
      <c r="T29" s="197"/>
      <c r="U29" s="197"/>
      <c r="V29" s="197"/>
      <c r="W29" s="197"/>
      <c r="X29" s="197"/>
      <c r="Y29" s="197"/>
      <c r="Z29" s="197"/>
      <c r="AA29" s="197"/>
      <c r="AB29" s="197"/>
      <c r="AC29" s="197"/>
      <c r="AD29" s="105">
        <f>SUM(AD18:AD28)</f>
        <v>0</v>
      </c>
      <c r="AE29" s="198"/>
      <c r="AF29" s="165"/>
      <c r="AG29" s="166"/>
    </row>
  </sheetData>
  <sheetProtection algorithmName="SHA-512" hashValue="46/OOguGRM5AFZUoGlB2+g7HkZAkgP3+ciUTPD47Y8p4WmHG6hr4eyj8BmW5zbfPvMMs8OPDkvIMx87k7rZjmQ==" saltValue="40ilKwKBvOjduMjR9FTYkA==" spinCount="100000" sheet="1" objects="1" scenarios="1"/>
  <protectedRanges>
    <protectedRange sqref="C18:L28 N18:P28" name="Intervalo1"/>
  </protectedRanges>
  <mergeCells count="62">
    <mergeCell ref="B6:M6"/>
    <mergeCell ref="S1:U1"/>
    <mergeCell ref="S2:T2"/>
    <mergeCell ref="B3:M3"/>
    <mergeCell ref="S3:T3"/>
    <mergeCell ref="B5:M5"/>
    <mergeCell ref="B7:M7"/>
    <mergeCell ref="B8:M8"/>
    <mergeCell ref="S16:AG16"/>
    <mergeCell ref="C17:I17"/>
    <mergeCell ref="N17:P17"/>
    <mergeCell ref="T17:Z17"/>
    <mergeCell ref="AE17:AG17"/>
    <mergeCell ref="B9:M9"/>
    <mergeCell ref="C18:I18"/>
    <mergeCell ref="N18:P18"/>
    <mergeCell ref="T18:Z18"/>
    <mergeCell ref="AE18:AG18"/>
    <mergeCell ref="C19:I19"/>
    <mergeCell ref="N19:P19"/>
    <mergeCell ref="T19:Z19"/>
    <mergeCell ref="AE19:AG19"/>
    <mergeCell ref="C20:I20"/>
    <mergeCell ref="N20:P20"/>
    <mergeCell ref="T20:Z20"/>
    <mergeCell ref="AE20:AG20"/>
    <mergeCell ref="C21:I21"/>
    <mergeCell ref="N21:P21"/>
    <mergeCell ref="T21:Z21"/>
    <mergeCell ref="AE21:AG21"/>
    <mergeCell ref="C22:I22"/>
    <mergeCell ref="N22:P22"/>
    <mergeCell ref="T22:Z22"/>
    <mergeCell ref="AE22:AG22"/>
    <mergeCell ref="C23:I23"/>
    <mergeCell ref="N23:P23"/>
    <mergeCell ref="T23:Z23"/>
    <mergeCell ref="AE23:AG23"/>
    <mergeCell ref="C24:I24"/>
    <mergeCell ref="N24:P24"/>
    <mergeCell ref="T24:Z24"/>
    <mergeCell ref="AE24:AG24"/>
    <mergeCell ref="C25:I25"/>
    <mergeCell ref="N25:P25"/>
    <mergeCell ref="T25:Z25"/>
    <mergeCell ref="AE25:AG25"/>
    <mergeCell ref="C26:I26"/>
    <mergeCell ref="N26:P26"/>
    <mergeCell ref="T26:Z26"/>
    <mergeCell ref="AE26:AG26"/>
    <mergeCell ref="C27:I27"/>
    <mergeCell ref="N27:P27"/>
    <mergeCell ref="T27:Z27"/>
    <mergeCell ref="AE27:AG27"/>
    <mergeCell ref="C28:I28"/>
    <mergeCell ref="N28:P28"/>
    <mergeCell ref="T28:Z28"/>
    <mergeCell ref="AE28:AG28"/>
    <mergeCell ref="B29:L29"/>
    <mergeCell ref="N29:P29"/>
    <mergeCell ref="S29:AC29"/>
    <mergeCell ref="AE29:AG29"/>
  </mergeCells>
  <pageMargins left="0.51181102362204722" right="0.51181102362204722" top="0.78740157480314965" bottom="0.78740157480314965" header="0.31496062992125984" footer="0.31496062992125984"/>
  <pageSetup paperSize="9" scale="76"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B797-A83F-4B12-94CC-04B02A37500D}">
  <sheetPr>
    <pageSetUpPr fitToPage="1"/>
  </sheetPr>
  <dimension ref="B1:S19"/>
  <sheetViews>
    <sheetView showGridLines="0" workbookViewId="0">
      <selection activeCell="N8" sqref="N8"/>
    </sheetView>
  </sheetViews>
  <sheetFormatPr defaultRowHeight="12.75" x14ac:dyDescent="0.2"/>
  <cols>
    <col min="1" max="1" width="9.140625" style="51"/>
    <col min="2" max="2" width="13.7109375" style="51" customWidth="1"/>
    <col min="3" max="13" width="9.140625" style="51"/>
    <col min="14" max="14" width="16.28515625" style="51" customWidth="1"/>
    <col min="15" max="15" width="9.42578125" style="51" customWidth="1"/>
    <col min="16" max="16" width="9.140625" style="51"/>
    <col min="17" max="17" width="0" style="51" hidden="1" customWidth="1"/>
    <col min="18" max="18" width="16.7109375" style="51" hidden="1" customWidth="1"/>
    <col min="19" max="20" width="0" style="51" hidden="1" customWidth="1"/>
    <col min="21" max="16384" width="9.140625" style="51"/>
  </cols>
  <sheetData>
    <row r="1" spans="2:19" ht="13.5" thickBot="1" x14ac:dyDescent="0.25">
      <c r="R1" s="124" t="s">
        <v>75</v>
      </c>
      <c r="S1" s="125"/>
    </row>
    <row r="2" spans="2:19" ht="26.25" thickBot="1" x14ac:dyDescent="0.25">
      <c r="N2" s="39" t="s">
        <v>74</v>
      </c>
      <c r="O2" s="39" t="s">
        <v>58</v>
      </c>
      <c r="R2" s="38" t="s">
        <v>74</v>
      </c>
      <c r="S2" s="39" t="s">
        <v>58</v>
      </c>
    </row>
    <row r="3" spans="2:19" ht="76.5" customHeight="1" thickBot="1" x14ac:dyDescent="0.25">
      <c r="B3" s="220" t="s">
        <v>172</v>
      </c>
      <c r="C3" s="221"/>
      <c r="D3" s="221"/>
      <c r="E3" s="221"/>
      <c r="F3" s="221"/>
      <c r="G3" s="221"/>
      <c r="H3" s="221"/>
      <c r="I3" s="221"/>
      <c r="J3" s="221"/>
      <c r="K3" s="221"/>
      <c r="L3" s="221"/>
      <c r="M3" s="222"/>
      <c r="N3" s="241" t="s">
        <v>206</v>
      </c>
      <c r="O3" s="53">
        <f>VLOOKUP(N3,B16:C19,2,FALSE)</f>
        <v>0</v>
      </c>
      <c r="R3" s="52" t="s">
        <v>39</v>
      </c>
      <c r="S3" s="53">
        <f>VLOOKUP(R3,B16:C19,2,FALSE)</f>
        <v>40</v>
      </c>
    </row>
    <row r="4" spans="2:19" ht="13.5" thickBot="1" x14ac:dyDescent="0.25"/>
    <row r="5" spans="2:19" ht="13.5" thickBot="1" x14ac:dyDescent="0.25">
      <c r="B5" s="145" t="s">
        <v>101</v>
      </c>
      <c r="C5" s="146"/>
      <c r="D5" s="146"/>
      <c r="E5" s="146"/>
      <c r="F5" s="146"/>
      <c r="G5" s="146"/>
      <c r="H5" s="146"/>
      <c r="I5" s="146"/>
      <c r="J5" s="146"/>
      <c r="K5" s="146"/>
      <c r="L5" s="146"/>
      <c r="M5" s="147"/>
    </row>
    <row r="6" spans="2:19" ht="39.75" customHeight="1" x14ac:dyDescent="0.2">
      <c r="B6" s="142" t="s">
        <v>173</v>
      </c>
      <c r="C6" s="143"/>
      <c r="D6" s="143"/>
      <c r="E6" s="143"/>
      <c r="F6" s="143"/>
      <c r="G6" s="143"/>
      <c r="H6" s="143"/>
      <c r="I6" s="143"/>
      <c r="J6" s="143"/>
      <c r="K6" s="143"/>
      <c r="L6" s="143"/>
      <c r="M6" s="144"/>
    </row>
    <row r="7" spans="2:19" ht="30" customHeight="1" x14ac:dyDescent="0.2">
      <c r="B7" s="142" t="s">
        <v>171</v>
      </c>
      <c r="C7" s="143"/>
      <c r="D7" s="143"/>
      <c r="E7" s="143"/>
      <c r="F7" s="143"/>
      <c r="G7" s="143"/>
      <c r="H7" s="143"/>
      <c r="I7" s="143"/>
      <c r="J7" s="143"/>
      <c r="K7" s="143"/>
      <c r="L7" s="143"/>
      <c r="M7" s="144"/>
    </row>
    <row r="8" spans="2:19" ht="33" customHeight="1" x14ac:dyDescent="0.2">
      <c r="B8" s="142" t="s">
        <v>231</v>
      </c>
      <c r="C8" s="143"/>
      <c r="D8" s="143"/>
      <c r="E8" s="143"/>
      <c r="F8" s="143"/>
      <c r="G8" s="143"/>
      <c r="H8" s="143"/>
      <c r="I8" s="143"/>
      <c r="J8" s="143"/>
      <c r="K8" s="143"/>
      <c r="L8" s="143"/>
      <c r="M8" s="144"/>
    </row>
    <row r="9" spans="2:19" ht="47.25" customHeight="1" thickBot="1" x14ac:dyDescent="0.25">
      <c r="B9" s="148" t="s">
        <v>106</v>
      </c>
      <c r="C9" s="149"/>
      <c r="D9" s="149"/>
      <c r="E9" s="149"/>
      <c r="F9" s="149"/>
      <c r="G9" s="149"/>
      <c r="H9" s="149"/>
      <c r="I9" s="149"/>
      <c r="J9" s="149"/>
      <c r="K9" s="149"/>
      <c r="L9" s="149"/>
      <c r="M9" s="150"/>
    </row>
    <row r="10" spans="2:19" x14ac:dyDescent="0.2">
      <c r="B10" s="54"/>
      <c r="C10" s="54"/>
      <c r="D10" s="54"/>
      <c r="E10" s="54"/>
      <c r="F10" s="54"/>
      <c r="G10" s="54"/>
      <c r="H10" s="54"/>
      <c r="I10" s="54"/>
      <c r="J10" s="54"/>
      <c r="K10" s="54"/>
      <c r="L10" s="54"/>
      <c r="M10" s="54"/>
    </row>
    <row r="11" spans="2:19" ht="13.5" thickBot="1" x14ac:dyDescent="0.25">
      <c r="B11" s="51" t="s">
        <v>49</v>
      </c>
    </row>
    <row r="12" spans="2:19" ht="13.5" thickBot="1" x14ac:dyDescent="0.25">
      <c r="B12" s="55"/>
      <c r="C12" s="51" t="s">
        <v>50</v>
      </c>
    </row>
    <row r="13" spans="2:19" ht="13.5" thickBot="1" x14ac:dyDescent="0.25">
      <c r="B13" s="56"/>
      <c r="C13" s="51" t="s">
        <v>52</v>
      </c>
    </row>
    <row r="14" spans="2:19" ht="13.5" thickBot="1" x14ac:dyDescent="0.25"/>
    <row r="15" spans="2:19" ht="21" customHeight="1" thickBot="1" x14ac:dyDescent="0.25">
      <c r="B15" s="286" t="s">
        <v>38</v>
      </c>
      <c r="C15" s="287"/>
    </row>
    <row r="16" spans="2:19" x14ac:dyDescent="0.2">
      <c r="B16" s="285" t="s">
        <v>40</v>
      </c>
      <c r="C16" s="272">
        <v>60</v>
      </c>
    </row>
    <row r="17" spans="2:3" x14ac:dyDescent="0.2">
      <c r="B17" s="110" t="s">
        <v>39</v>
      </c>
      <c r="C17" s="108">
        <v>40</v>
      </c>
    </row>
    <row r="18" spans="2:3" x14ac:dyDescent="0.2">
      <c r="B18" s="110" t="s">
        <v>41</v>
      </c>
      <c r="C18" s="108">
        <v>5</v>
      </c>
    </row>
    <row r="19" spans="2:3" ht="13.5" thickBot="1" x14ac:dyDescent="0.25">
      <c r="B19" s="111" t="s">
        <v>206</v>
      </c>
      <c r="C19" s="109">
        <v>0</v>
      </c>
    </row>
  </sheetData>
  <sheetProtection algorithmName="SHA-512" hashValue="WhQDMp4PWyGG8DsAysS8SumJDaFD7ulDq+yaMysj9v9+RsPRw7i0N8Cz0LlhRaode4Xeflng9MaODX7Y2IJgNQ==" saltValue="kQtfEof5B523BjZvV6R97g==" spinCount="100000" sheet="1" objects="1" scenarios="1"/>
  <protectedRanges>
    <protectedRange sqref="N3" name="Intervalo1"/>
  </protectedRanges>
  <mergeCells count="8">
    <mergeCell ref="B15:C15"/>
    <mergeCell ref="B9:M9"/>
    <mergeCell ref="B8:M8"/>
    <mergeCell ref="R1:S1"/>
    <mergeCell ref="B3:M3"/>
    <mergeCell ref="B5:M5"/>
    <mergeCell ref="B6:M6"/>
    <mergeCell ref="B7:M7"/>
  </mergeCells>
  <dataValidations count="1">
    <dataValidation type="list" allowBlank="1" showInputMessage="1" showErrorMessage="1" promptTitle="Titulação Pretendida!" prompt="Entre com a titulação pretendida!" sqref="N3 R3" xr:uid="{2C7A4EF9-F7E2-42D5-B874-EC89A9206C4B}">
      <formula1>$B$16:$B$19</formula1>
    </dataValidation>
  </dataValidations>
  <pageMargins left="0.51181102362204722" right="0.51181102362204722" top="0.78740157480314965" bottom="0.78740157480314965" header="0.31496062992125984" footer="0.31496062992125984"/>
  <pageSetup paperSize="9" scale="97"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81DF-E71E-4072-BDDC-D45E9249391F}">
  <sheetPr>
    <pageSetUpPr fitToPage="1"/>
  </sheetPr>
  <dimension ref="B1:W15"/>
  <sheetViews>
    <sheetView zoomScale="106" zoomScaleNormal="106" workbookViewId="0">
      <selection activeCell="B9" sqref="B9:M9"/>
    </sheetView>
  </sheetViews>
  <sheetFormatPr defaultRowHeight="12.75" x14ac:dyDescent="0.2"/>
  <cols>
    <col min="1" max="14" width="9.140625" style="51"/>
    <col min="15" max="16" width="21" style="51" customWidth="1"/>
    <col min="17" max="17" width="14.7109375" style="51" customWidth="1"/>
    <col min="18" max="18" width="11.140625" style="51" bestFit="1" customWidth="1"/>
    <col min="19" max="19" width="9.140625" style="51" customWidth="1"/>
    <col min="20" max="21" width="18.140625" style="51" hidden="1" customWidth="1"/>
    <col min="22" max="22" width="13.28515625" style="51" hidden="1" customWidth="1"/>
    <col min="23" max="23" width="13.85546875" style="51" hidden="1" customWidth="1"/>
    <col min="24" max="24" width="9.140625" style="51" customWidth="1"/>
    <col min="25" max="16384" width="9.140625" style="51"/>
  </cols>
  <sheetData>
    <row r="1" spans="2:23" ht="13.5" thickBot="1" x14ac:dyDescent="0.25"/>
    <row r="2" spans="2:23" ht="13.5" thickBot="1" x14ac:dyDescent="0.25">
      <c r="T2" s="124" t="s">
        <v>75</v>
      </c>
      <c r="U2" s="151"/>
      <c r="V2" s="151"/>
      <c r="W2" s="125"/>
    </row>
    <row r="3" spans="2:23" s="60" customFormat="1" ht="39" thickBot="1" x14ac:dyDescent="0.3">
      <c r="N3" s="61" t="s">
        <v>43</v>
      </c>
      <c r="O3" s="61" t="s">
        <v>48</v>
      </c>
      <c r="P3" s="39" t="s">
        <v>47</v>
      </c>
      <c r="Q3" s="39" t="s">
        <v>59</v>
      </c>
      <c r="R3" s="39" t="s">
        <v>60</v>
      </c>
      <c r="T3" s="61" t="s">
        <v>48</v>
      </c>
      <c r="U3" s="39" t="s">
        <v>47</v>
      </c>
      <c r="V3" s="39" t="s">
        <v>59</v>
      </c>
      <c r="W3" s="39" t="s">
        <v>60</v>
      </c>
    </row>
    <row r="4" spans="2:23" ht="34.5" customHeight="1" thickBot="1" x14ac:dyDescent="0.25">
      <c r="B4" s="152" t="s">
        <v>107</v>
      </c>
      <c r="C4" s="153"/>
      <c r="D4" s="153"/>
      <c r="E4" s="153"/>
      <c r="F4" s="153"/>
      <c r="G4" s="153"/>
      <c r="H4" s="153"/>
      <c r="I4" s="153"/>
      <c r="J4" s="153"/>
      <c r="K4" s="153"/>
      <c r="L4" s="153"/>
      <c r="M4" s="154"/>
      <c r="N4" s="62">
        <v>0.1</v>
      </c>
      <c r="O4" s="242"/>
      <c r="P4" s="242"/>
      <c r="Q4" s="64">
        <f>(P4-O4)/30</f>
        <v>0</v>
      </c>
      <c r="R4" s="53">
        <f>Q4*N4</f>
        <v>0</v>
      </c>
      <c r="T4" s="63"/>
      <c r="U4" s="63"/>
      <c r="V4" s="64">
        <f>(U4-T4)/30</f>
        <v>0</v>
      </c>
      <c r="W4" s="53">
        <f>V4*N4</f>
        <v>0</v>
      </c>
    </row>
    <row r="5" spans="2:23" ht="13.5" thickBot="1" x14ac:dyDescent="0.25"/>
    <row r="6" spans="2:23" ht="13.5" thickBot="1" x14ac:dyDescent="0.25">
      <c r="B6" s="145" t="s">
        <v>101</v>
      </c>
      <c r="C6" s="146"/>
      <c r="D6" s="146"/>
      <c r="E6" s="146"/>
      <c r="F6" s="146"/>
      <c r="G6" s="146"/>
      <c r="H6" s="146"/>
      <c r="I6" s="146"/>
      <c r="J6" s="146"/>
      <c r="K6" s="146"/>
      <c r="L6" s="146"/>
      <c r="M6" s="147"/>
      <c r="O6" s="65"/>
      <c r="P6" s="65"/>
    </row>
    <row r="7" spans="2:23" ht="41.25" customHeight="1" x14ac:dyDescent="0.2">
      <c r="B7" s="139" t="s">
        <v>108</v>
      </c>
      <c r="C7" s="140"/>
      <c r="D7" s="140"/>
      <c r="E7" s="140"/>
      <c r="F7" s="140"/>
      <c r="G7" s="140"/>
      <c r="H7" s="140"/>
      <c r="I7" s="140"/>
      <c r="J7" s="140"/>
      <c r="K7" s="140"/>
      <c r="L7" s="140"/>
      <c r="M7" s="141"/>
    </row>
    <row r="8" spans="2:23" ht="31.5" customHeight="1" x14ac:dyDescent="0.2">
      <c r="B8" s="142" t="s">
        <v>109</v>
      </c>
      <c r="C8" s="143"/>
      <c r="D8" s="143"/>
      <c r="E8" s="143"/>
      <c r="F8" s="143"/>
      <c r="G8" s="143"/>
      <c r="H8" s="143"/>
      <c r="I8" s="143"/>
      <c r="J8" s="143"/>
      <c r="K8" s="143"/>
      <c r="L8" s="143"/>
      <c r="M8" s="144"/>
    </row>
    <row r="9" spans="2:23" ht="60.75" customHeight="1" x14ac:dyDescent="0.2">
      <c r="B9" s="142" t="s">
        <v>233</v>
      </c>
      <c r="C9" s="143"/>
      <c r="D9" s="143"/>
      <c r="E9" s="143"/>
      <c r="F9" s="143"/>
      <c r="G9" s="143"/>
      <c r="H9" s="143"/>
      <c r="I9" s="143"/>
      <c r="J9" s="143"/>
      <c r="K9" s="143"/>
      <c r="L9" s="143"/>
      <c r="M9" s="144"/>
    </row>
    <row r="10" spans="2:23" ht="48" customHeight="1" thickBot="1" x14ac:dyDescent="0.25">
      <c r="B10" s="148" t="s">
        <v>106</v>
      </c>
      <c r="C10" s="149"/>
      <c r="D10" s="149"/>
      <c r="E10" s="149"/>
      <c r="F10" s="149"/>
      <c r="G10" s="149"/>
      <c r="H10" s="149"/>
      <c r="I10" s="149"/>
      <c r="J10" s="149"/>
      <c r="K10" s="149"/>
      <c r="L10" s="149"/>
      <c r="M10" s="150"/>
    </row>
    <row r="12" spans="2:23" ht="13.5" thickBot="1" x14ac:dyDescent="0.25">
      <c r="B12" s="51" t="s">
        <v>49</v>
      </c>
    </row>
    <row r="13" spans="2:23" ht="13.5" thickBot="1" x14ac:dyDescent="0.25">
      <c r="B13" s="55"/>
      <c r="C13" s="51" t="s">
        <v>50</v>
      </c>
    </row>
    <row r="14" spans="2:23" ht="13.5" thickBot="1" x14ac:dyDescent="0.25">
      <c r="B14" s="66"/>
      <c r="C14" s="51" t="s">
        <v>51</v>
      </c>
    </row>
    <row r="15" spans="2:23" ht="13.5" thickBot="1" x14ac:dyDescent="0.25">
      <c r="B15" s="56"/>
      <c r="C15" s="51" t="s">
        <v>52</v>
      </c>
    </row>
  </sheetData>
  <sheetProtection algorithmName="SHA-512" hashValue="0rH0kx5H+GFH2fFDLlaBLJMMSuId+dj4UG0lQq45G4nU+h4EbeF3O0NGAqtdMq5OWeOC2EJhlOph7e179ByEbw==" saltValue="ssZzJ+lx/51oWGDUXH62VA==" spinCount="100000" sheet="1" objects="1" scenarios="1"/>
  <protectedRanges>
    <protectedRange sqref="P4" name="Data Fim"/>
    <protectedRange sqref="O4" name="Data início"/>
  </protectedRanges>
  <mergeCells count="7">
    <mergeCell ref="B10:M10"/>
    <mergeCell ref="B9:M9"/>
    <mergeCell ref="T2:W2"/>
    <mergeCell ref="B4:M4"/>
    <mergeCell ref="B6:M6"/>
    <mergeCell ref="B7:M7"/>
    <mergeCell ref="B8:M8"/>
  </mergeCells>
  <dataValidations count="2">
    <dataValidation allowBlank="1" showInputMessage="1" showErrorMessage="1" promptTitle="Data de Início de Exercício!" prompt="Entre com a data de início de Exercício na Instituição de origem!" sqref="O4 T4" xr:uid="{973ACBDD-799D-4514-9398-BFE82FA386CD}"/>
    <dataValidation allowBlank="1" showInputMessage="1" showErrorMessage="1" promptTitle="Data de Saída de Exercício!" prompt="Entre com a data de SAÍDA de Exercício na Instituição de origem!" sqref="P4 U4" xr:uid="{848D98B7-56C3-4637-954F-2CD6414F97FF}"/>
  </dataValidations>
  <pageMargins left="0.51181102362204722" right="0.51181102362204722" top="0.78740157480314965" bottom="0.78740157480314965" header="0.31496062992125984" footer="0.31496062992125984"/>
  <pageSetup paperSize="9" scale="73"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8B67-FC02-42D1-83C7-B4716C3C6FB7}">
  <sheetPr>
    <pageSetUpPr fitToPage="1"/>
  </sheetPr>
  <dimension ref="B1:W16"/>
  <sheetViews>
    <sheetView topLeftCell="A4" workbookViewId="0">
      <selection activeCell="O10" sqref="O10"/>
    </sheetView>
  </sheetViews>
  <sheetFormatPr defaultRowHeight="12.75" x14ac:dyDescent="0.2"/>
  <cols>
    <col min="1" max="14" width="9.140625" style="51"/>
    <col min="15" max="15" width="22.28515625" style="51" customWidth="1"/>
    <col min="16" max="16" width="21" style="51" customWidth="1"/>
    <col min="17" max="17" width="14.7109375" style="51" customWidth="1"/>
    <col min="18" max="18" width="14.85546875" style="51" customWidth="1"/>
    <col min="19" max="19" width="9.140625" style="51" customWidth="1"/>
    <col min="20" max="23" width="17.140625" style="51" hidden="1" customWidth="1"/>
    <col min="24" max="24" width="9.140625" style="51" customWidth="1"/>
    <col min="25" max="16384" width="9.140625" style="51"/>
  </cols>
  <sheetData>
    <row r="1" spans="2:23" ht="13.5" thickBot="1" x14ac:dyDescent="0.25"/>
    <row r="2" spans="2:23" ht="13.5" thickBot="1" x14ac:dyDescent="0.25">
      <c r="T2" s="124" t="s">
        <v>75</v>
      </c>
      <c r="U2" s="151"/>
      <c r="V2" s="151"/>
      <c r="W2" s="125"/>
    </row>
    <row r="3" spans="2:23" s="60" customFormat="1" ht="39" thickBot="1" x14ac:dyDescent="0.3">
      <c r="N3" s="61" t="s">
        <v>43</v>
      </c>
      <c r="O3" s="61" t="s">
        <v>53</v>
      </c>
      <c r="P3" s="39" t="s">
        <v>61</v>
      </c>
      <c r="Q3" s="39" t="s">
        <v>59</v>
      </c>
      <c r="R3" s="39" t="s">
        <v>60</v>
      </c>
      <c r="T3" s="61" t="s">
        <v>53</v>
      </c>
      <c r="U3" s="39" t="s">
        <v>61</v>
      </c>
      <c r="V3" s="39" t="s">
        <v>59</v>
      </c>
      <c r="W3" s="39" t="s">
        <v>60</v>
      </c>
    </row>
    <row r="4" spans="2:23" ht="32.25" customHeight="1" thickBot="1" x14ac:dyDescent="0.25">
      <c r="B4" s="152" t="s">
        <v>110</v>
      </c>
      <c r="C4" s="153"/>
      <c r="D4" s="153"/>
      <c r="E4" s="153"/>
      <c r="F4" s="153"/>
      <c r="G4" s="153"/>
      <c r="H4" s="153"/>
      <c r="I4" s="153"/>
      <c r="J4" s="153"/>
      <c r="K4" s="153"/>
      <c r="L4" s="153"/>
      <c r="M4" s="154"/>
      <c r="N4" s="62">
        <v>0.3</v>
      </c>
      <c r="O4" s="242"/>
      <c r="P4" s="243"/>
      <c r="Q4" s="64">
        <f>(P4-O4)/30</f>
        <v>0</v>
      </c>
      <c r="R4" s="67">
        <f>Q4*N4</f>
        <v>0</v>
      </c>
      <c r="T4" s="242"/>
      <c r="U4" s="243"/>
      <c r="V4" s="64">
        <f>(U4-T4)/30</f>
        <v>0</v>
      </c>
      <c r="W4" s="67">
        <f>V4*N4</f>
        <v>0</v>
      </c>
    </row>
    <row r="5" spans="2:23" ht="13.5" thickBot="1" x14ac:dyDescent="0.25"/>
    <row r="6" spans="2:23" ht="13.5" thickBot="1" x14ac:dyDescent="0.25">
      <c r="B6" s="145" t="s">
        <v>101</v>
      </c>
      <c r="C6" s="146"/>
      <c r="D6" s="146"/>
      <c r="E6" s="146"/>
      <c r="F6" s="146"/>
      <c r="G6" s="146"/>
      <c r="H6" s="146"/>
      <c r="I6" s="146"/>
      <c r="J6" s="146"/>
      <c r="K6" s="146"/>
      <c r="L6" s="146"/>
      <c r="M6" s="147"/>
      <c r="O6" s="65"/>
      <c r="P6" s="65"/>
    </row>
    <row r="7" spans="2:23" ht="31.5" customHeight="1" x14ac:dyDescent="0.2">
      <c r="B7" s="142" t="s">
        <v>111</v>
      </c>
      <c r="C7" s="143"/>
      <c r="D7" s="143"/>
      <c r="E7" s="143"/>
      <c r="F7" s="143"/>
      <c r="G7" s="143"/>
      <c r="H7" s="143"/>
      <c r="I7" s="143"/>
      <c r="J7" s="143"/>
      <c r="K7" s="143"/>
      <c r="L7" s="143"/>
      <c r="M7" s="144"/>
      <c r="O7" s="51" t="s">
        <v>56</v>
      </c>
    </row>
    <row r="8" spans="2:23" ht="33.75" customHeight="1" x14ac:dyDescent="0.2">
      <c r="B8" s="142" t="s">
        <v>112</v>
      </c>
      <c r="C8" s="143"/>
      <c r="D8" s="143"/>
      <c r="E8" s="143"/>
      <c r="F8" s="143"/>
      <c r="G8" s="143"/>
      <c r="H8" s="143"/>
      <c r="I8" s="143"/>
      <c r="J8" s="143"/>
      <c r="K8" s="143"/>
      <c r="L8" s="143"/>
      <c r="M8" s="144"/>
    </row>
    <row r="9" spans="2:23" ht="29.25" customHeight="1" x14ac:dyDescent="0.2">
      <c r="B9" s="142" t="s">
        <v>113</v>
      </c>
      <c r="C9" s="143"/>
      <c r="D9" s="143"/>
      <c r="E9" s="143"/>
      <c r="F9" s="143"/>
      <c r="G9" s="143"/>
      <c r="H9" s="143"/>
      <c r="I9" s="143"/>
      <c r="J9" s="143"/>
      <c r="K9" s="143"/>
      <c r="L9" s="143"/>
      <c r="M9" s="144"/>
    </row>
    <row r="10" spans="2:23" ht="66" customHeight="1" x14ac:dyDescent="0.2">
      <c r="B10" s="142" t="s">
        <v>234</v>
      </c>
      <c r="C10" s="143"/>
      <c r="D10" s="143"/>
      <c r="E10" s="143"/>
      <c r="F10" s="143"/>
      <c r="G10" s="143"/>
      <c r="H10" s="143"/>
      <c r="I10" s="143"/>
      <c r="J10" s="143"/>
      <c r="K10" s="143"/>
      <c r="L10" s="143"/>
      <c r="M10" s="144"/>
    </row>
    <row r="11" spans="2:23" ht="56.25" customHeight="1" thickBot="1" x14ac:dyDescent="0.25">
      <c r="B11" s="148" t="s">
        <v>106</v>
      </c>
      <c r="C11" s="149"/>
      <c r="D11" s="149"/>
      <c r="E11" s="149"/>
      <c r="F11" s="149"/>
      <c r="G11" s="149"/>
      <c r="H11" s="149"/>
      <c r="I11" s="149"/>
      <c r="J11" s="149"/>
      <c r="K11" s="149"/>
      <c r="L11" s="149"/>
      <c r="M11" s="150"/>
    </row>
    <row r="13" spans="2:23" ht="13.5" thickBot="1" x14ac:dyDescent="0.25">
      <c r="B13" s="51" t="s">
        <v>49</v>
      </c>
    </row>
    <row r="14" spans="2:23" ht="13.5" thickBot="1" x14ac:dyDescent="0.25">
      <c r="B14" s="55"/>
      <c r="C14" s="51" t="s">
        <v>50</v>
      </c>
    </row>
    <row r="15" spans="2:23" ht="13.5" thickBot="1" x14ac:dyDescent="0.25">
      <c r="B15" s="66"/>
      <c r="C15" s="51" t="s">
        <v>51</v>
      </c>
    </row>
    <row r="16" spans="2:23" ht="13.5" thickBot="1" x14ac:dyDescent="0.25">
      <c r="B16" s="56"/>
      <c r="C16" s="51" t="s">
        <v>52</v>
      </c>
    </row>
  </sheetData>
  <sheetProtection algorithmName="SHA-512" hashValue="Isvrn8+LnVAymf10GAMylYReraKI08cokQSIz6mBkh/GENiaia5Xn+sAx1ogtS+XInO6J6Rqf3c9PhAasqOSZA==" saltValue="BbhpDeKmzE8MQwVWba+HgQ==" spinCount="100000" sheet="1" objects="1" scenarios="1"/>
  <protectedRanges>
    <protectedRange sqref="P4 U4" name="Data fim"/>
    <protectedRange sqref="O4 T4" name="Data início"/>
  </protectedRanges>
  <mergeCells count="8">
    <mergeCell ref="B11:M11"/>
    <mergeCell ref="B10:M10"/>
    <mergeCell ref="T2:W2"/>
    <mergeCell ref="B4:M4"/>
    <mergeCell ref="B6:M6"/>
    <mergeCell ref="B7:M7"/>
    <mergeCell ref="B9:M9"/>
    <mergeCell ref="B8:M8"/>
  </mergeCells>
  <pageMargins left="0.51181102362204722" right="0.51181102362204722" top="0.78740157480314965" bottom="0.78740157480314965" header="0.31496062992125984" footer="0.31496062992125984"/>
  <pageSetup paperSize="9" scale="71"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3B2C-7550-4781-B105-2488E98C5E31}">
  <sheetPr>
    <pageSetUpPr fitToPage="1"/>
  </sheetPr>
  <dimension ref="B1:W15"/>
  <sheetViews>
    <sheetView topLeftCell="B1" workbookViewId="0">
      <selection activeCell="B9" sqref="B9:M9"/>
    </sheetView>
  </sheetViews>
  <sheetFormatPr defaultRowHeight="12.75" x14ac:dyDescent="0.2"/>
  <cols>
    <col min="1" max="14" width="9.140625" style="51"/>
    <col min="15" max="15" width="22.28515625" style="51" customWidth="1"/>
    <col min="16" max="16" width="21" style="51" customWidth="1"/>
    <col min="17" max="17" width="14.7109375" style="51" customWidth="1"/>
    <col min="18" max="18" width="9.140625" style="51"/>
    <col min="19" max="19" width="9.140625" style="51" customWidth="1"/>
    <col min="20" max="21" width="23" style="51" hidden="1" customWidth="1"/>
    <col min="22" max="23" width="14.85546875" style="51" hidden="1" customWidth="1"/>
    <col min="24" max="24" width="9.140625" style="51" customWidth="1"/>
    <col min="25" max="16384" width="9.140625" style="51"/>
  </cols>
  <sheetData>
    <row r="1" spans="2:23" ht="13.5" thickBot="1" x14ac:dyDescent="0.25"/>
    <row r="2" spans="2:23" ht="13.5" thickBot="1" x14ac:dyDescent="0.25">
      <c r="T2" s="124" t="s">
        <v>75</v>
      </c>
      <c r="U2" s="151"/>
      <c r="V2" s="151"/>
      <c r="W2" s="125"/>
    </row>
    <row r="3" spans="2:23" s="60" customFormat="1" ht="39" thickBot="1" x14ac:dyDescent="0.3">
      <c r="N3" s="61" t="s">
        <v>43</v>
      </c>
      <c r="O3" s="61" t="s">
        <v>54</v>
      </c>
      <c r="P3" s="39" t="s">
        <v>55</v>
      </c>
      <c r="Q3" s="39" t="s">
        <v>62</v>
      </c>
      <c r="R3" s="39" t="s">
        <v>60</v>
      </c>
      <c r="T3" s="61" t="s">
        <v>54</v>
      </c>
      <c r="U3" s="39" t="s">
        <v>55</v>
      </c>
      <c r="V3" s="39" t="s">
        <v>62</v>
      </c>
      <c r="W3" s="39" t="s">
        <v>60</v>
      </c>
    </row>
    <row r="4" spans="2:23" ht="47.25" customHeight="1" thickBot="1" x14ac:dyDescent="0.25">
      <c r="B4" s="155" t="s">
        <v>118</v>
      </c>
      <c r="C4" s="156"/>
      <c r="D4" s="156"/>
      <c r="E4" s="156"/>
      <c r="F4" s="156"/>
      <c r="G4" s="156"/>
      <c r="H4" s="156"/>
      <c r="I4" s="156"/>
      <c r="J4" s="156"/>
      <c r="K4" s="156"/>
      <c r="L4" s="156"/>
      <c r="M4" s="157"/>
      <c r="N4" s="62">
        <v>10</v>
      </c>
      <c r="O4" s="244"/>
      <c r="P4" s="244"/>
      <c r="Q4" s="69">
        <f>IFERROR((P4/O4),0)</f>
        <v>0</v>
      </c>
      <c r="R4" s="70">
        <f>Q4*N4</f>
        <v>0</v>
      </c>
      <c r="T4" s="74"/>
      <c r="U4" s="74"/>
      <c r="V4" s="69">
        <f>IFERROR((U4/T4),0)</f>
        <v>0</v>
      </c>
      <c r="W4" s="70">
        <f>V4*N4</f>
        <v>0</v>
      </c>
    </row>
    <row r="5" spans="2:23" ht="13.5" thickBot="1" x14ac:dyDescent="0.25"/>
    <row r="6" spans="2:23" ht="13.5" thickBot="1" x14ac:dyDescent="0.25">
      <c r="B6" s="145" t="s">
        <v>101</v>
      </c>
      <c r="C6" s="146"/>
      <c r="D6" s="146"/>
      <c r="E6" s="146"/>
      <c r="F6" s="146"/>
      <c r="G6" s="146"/>
      <c r="H6" s="146"/>
      <c r="I6" s="146"/>
      <c r="J6" s="146"/>
      <c r="K6" s="146"/>
      <c r="L6" s="146"/>
      <c r="M6" s="147"/>
      <c r="O6" s="65"/>
      <c r="P6" s="65"/>
    </row>
    <row r="7" spans="2:23" ht="48.75" customHeight="1" x14ac:dyDescent="0.2">
      <c r="B7" s="142" t="s">
        <v>119</v>
      </c>
      <c r="C7" s="143"/>
      <c r="D7" s="143"/>
      <c r="E7" s="143"/>
      <c r="F7" s="143"/>
      <c r="G7" s="143"/>
      <c r="H7" s="143"/>
      <c r="I7" s="143"/>
      <c r="J7" s="143"/>
      <c r="K7" s="143"/>
      <c r="L7" s="143"/>
      <c r="M7" s="144"/>
    </row>
    <row r="8" spans="2:23" ht="31.5" customHeight="1" x14ac:dyDescent="0.2">
      <c r="B8" s="142" t="s">
        <v>120</v>
      </c>
      <c r="C8" s="143"/>
      <c r="D8" s="143"/>
      <c r="E8" s="143"/>
      <c r="F8" s="143"/>
      <c r="G8" s="143"/>
      <c r="H8" s="143"/>
      <c r="I8" s="143"/>
      <c r="J8" s="143"/>
      <c r="K8" s="143"/>
      <c r="L8" s="143"/>
      <c r="M8" s="144"/>
    </row>
    <row r="9" spans="2:23" ht="63.75" customHeight="1" x14ac:dyDescent="0.2">
      <c r="B9" s="142" t="s">
        <v>235</v>
      </c>
      <c r="C9" s="143"/>
      <c r="D9" s="143"/>
      <c r="E9" s="143"/>
      <c r="F9" s="143"/>
      <c r="G9" s="143"/>
      <c r="H9" s="143"/>
      <c r="I9" s="143"/>
      <c r="J9" s="143"/>
      <c r="K9" s="143"/>
      <c r="L9" s="143"/>
      <c r="M9" s="144"/>
    </row>
    <row r="10" spans="2:23" ht="55.5" customHeight="1" thickBot="1" x14ac:dyDescent="0.25">
      <c r="B10" s="148" t="s">
        <v>106</v>
      </c>
      <c r="C10" s="149"/>
      <c r="D10" s="149"/>
      <c r="E10" s="149"/>
      <c r="F10" s="149"/>
      <c r="G10" s="149"/>
      <c r="H10" s="149"/>
      <c r="I10" s="149"/>
      <c r="J10" s="149"/>
      <c r="K10" s="149"/>
      <c r="L10" s="149"/>
      <c r="M10" s="150"/>
    </row>
    <row r="12" spans="2:23" x14ac:dyDescent="0.2">
      <c r="B12" s="51" t="s">
        <v>49</v>
      </c>
    </row>
    <row r="13" spans="2:23" ht="13.5" thickBot="1" x14ac:dyDescent="0.25">
      <c r="B13" s="55"/>
      <c r="C13" s="51" t="s">
        <v>50</v>
      </c>
    </row>
    <row r="14" spans="2:23" ht="13.5" thickBot="1" x14ac:dyDescent="0.25">
      <c r="B14" s="66"/>
      <c r="C14" s="51" t="s">
        <v>51</v>
      </c>
    </row>
    <row r="15" spans="2:23" ht="13.5" thickBot="1" x14ac:dyDescent="0.25">
      <c r="B15" s="56"/>
      <c r="C15" s="51" t="s">
        <v>52</v>
      </c>
    </row>
  </sheetData>
  <sheetProtection algorithmName="SHA-512" hashValue="2VamuOYnsU5dTF9mrME8DpNk13UKddbswX+HzqOHAc02UJHSnId24Bq/MOoT9HJByRsXsIU2AZnPtNrWotcmhQ==" saltValue="bmYTQkkcZazUBSD550LPmQ==" spinCount="100000" sheet="1" objects="1" scenarios="1"/>
  <protectedRanges>
    <protectedRange sqref="O4:P4" name="SEMESTRES"/>
  </protectedRanges>
  <mergeCells count="7">
    <mergeCell ref="B10:M10"/>
    <mergeCell ref="B9:M9"/>
    <mergeCell ref="T2:W2"/>
    <mergeCell ref="B4:M4"/>
    <mergeCell ref="B6:M6"/>
    <mergeCell ref="B7:M7"/>
    <mergeCell ref="B8:M8"/>
  </mergeCells>
  <pageMargins left="0.51181102362204722" right="0.51181102362204722" top="0.78740157480314965" bottom="0.78740157480314965" header="0.31496062992125984" footer="0.31496062992125984"/>
  <pageSetup paperSize="9" scale="73"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E2CA-9A91-43DE-83C5-A2A7201F2243}">
  <sheetPr>
    <pageSetUpPr fitToPage="1"/>
  </sheetPr>
  <dimension ref="B1:Z22"/>
  <sheetViews>
    <sheetView topLeftCell="A5" workbookViewId="0">
      <selection activeCell="B11" sqref="B11:M11"/>
    </sheetView>
  </sheetViews>
  <sheetFormatPr defaultRowHeight="12.75" x14ac:dyDescent="0.2"/>
  <cols>
    <col min="1" max="2" width="9.140625" style="51"/>
    <col min="3" max="3" width="12" style="51" bestFit="1" customWidth="1"/>
    <col min="4" max="4" width="9.28515625" style="51" bestFit="1" customWidth="1"/>
    <col min="5" max="13" width="9.140625" style="51"/>
    <col min="14" max="14" width="9.28515625" style="51" bestFit="1" customWidth="1"/>
    <col min="15" max="15" width="22.28515625" style="51" customWidth="1"/>
    <col min="16" max="16" width="21" style="51" customWidth="1"/>
    <col min="17" max="17" width="14.7109375" style="51" customWidth="1"/>
    <col min="18" max="18" width="9.28515625" style="51" bestFit="1" customWidth="1"/>
    <col min="19" max="19" width="9.140625" style="51" customWidth="1"/>
    <col min="20" max="21" width="21" style="51" hidden="1" customWidth="1"/>
    <col min="22" max="23" width="11" style="51" hidden="1" customWidth="1"/>
    <col min="24" max="24" width="13.85546875" style="51" customWidth="1"/>
    <col min="25" max="16384" width="9.140625" style="51"/>
  </cols>
  <sheetData>
    <row r="1" spans="2:26" ht="13.5" thickBot="1" x14ac:dyDescent="0.25">
      <c r="X1" s="246" t="s">
        <v>216</v>
      </c>
      <c r="Y1" s="247"/>
    </row>
    <row r="2" spans="2:26" ht="13.5" thickBot="1" x14ac:dyDescent="0.25">
      <c r="T2" s="158" t="s">
        <v>75</v>
      </c>
      <c r="U2" s="159"/>
      <c r="V2" s="159"/>
      <c r="W2" s="159"/>
      <c r="X2" s="71" t="s">
        <v>81</v>
      </c>
      <c r="Y2" s="72" t="s">
        <v>80</v>
      </c>
    </row>
    <row r="3" spans="2:26" s="60" customFormat="1" ht="39" thickBot="1" x14ac:dyDescent="0.3">
      <c r="N3" s="61" t="s">
        <v>43</v>
      </c>
      <c r="O3" s="61" t="s">
        <v>63</v>
      </c>
      <c r="P3" s="39" t="s">
        <v>100</v>
      </c>
      <c r="Q3" s="39" t="s">
        <v>62</v>
      </c>
      <c r="R3" s="39" t="s">
        <v>60</v>
      </c>
      <c r="T3" s="61" t="s">
        <v>63</v>
      </c>
      <c r="U3" s="39" t="s">
        <v>55</v>
      </c>
      <c r="V3" s="39" t="s">
        <v>62</v>
      </c>
      <c r="W3" s="61" t="s">
        <v>60</v>
      </c>
      <c r="X3" s="248">
        <v>1</v>
      </c>
      <c r="Y3" s="250">
        <v>15</v>
      </c>
      <c r="Z3" s="252" t="s">
        <v>217</v>
      </c>
    </row>
    <row r="4" spans="2:26" ht="47.25" customHeight="1" thickTop="1" thickBot="1" x14ac:dyDescent="0.25">
      <c r="B4" s="155" t="s">
        <v>115</v>
      </c>
      <c r="C4" s="156"/>
      <c r="D4" s="156"/>
      <c r="E4" s="156"/>
      <c r="F4" s="156"/>
      <c r="G4" s="156"/>
      <c r="H4" s="156"/>
      <c r="I4" s="156"/>
      <c r="J4" s="156"/>
      <c r="K4" s="156"/>
      <c r="L4" s="156"/>
      <c r="M4" s="157"/>
      <c r="N4" s="62">
        <v>10</v>
      </c>
      <c r="O4" s="68"/>
      <c r="P4" s="68"/>
      <c r="Q4" s="69">
        <f>IFERROR((P4/O4),0)</f>
        <v>0</v>
      </c>
      <c r="R4" s="70">
        <f>Q4*N4</f>
        <v>0</v>
      </c>
      <c r="T4" s="68"/>
      <c r="U4" s="68"/>
      <c r="V4" s="69">
        <f>IFERROR((U4/T4),0)</f>
        <v>0</v>
      </c>
      <c r="W4" s="245">
        <f>V4*N4</f>
        <v>0</v>
      </c>
      <c r="X4" s="249">
        <f>(X3*Y4)/Y3</f>
        <v>0</v>
      </c>
      <c r="Y4" s="251">
        <v>0</v>
      </c>
      <c r="Z4" s="253" t="s">
        <v>218</v>
      </c>
    </row>
    <row r="5" spans="2:26" ht="13.5" thickBot="1" x14ac:dyDescent="0.25"/>
    <row r="6" spans="2:26" ht="13.5" thickBot="1" x14ac:dyDescent="0.25">
      <c r="B6" s="145" t="s">
        <v>101</v>
      </c>
      <c r="C6" s="146"/>
      <c r="D6" s="146"/>
      <c r="E6" s="146"/>
      <c r="F6" s="146"/>
      <c r="G6" s="146"/>
      <c r="H6" s="146"/>
      <c r="I6" s="146"/>
      <c r="J6" s="146"/>
      <c r="K6" s="146"/>
      <c r="L6" s="146"/>
      <c r="M6" s="147"/>
      <c r="O6" s="65"/>
      <c r="P6" s="65"/>
    </row>
    <row r="7" spans="2:26" ht="48" customHeight="1" x14ac:dyDescent="0.2">
      <c r="B7" s="142" t="s">
        <v>116</v>
      </c>
      <c r="C7" s="143"/>
      <c r="D7" s="143"/>
      <c r="E7" s="143"/>
      <c r="F7" s="143"/>
      <c r="G7" s="143"/>
      <c r="H7" s="143"/>
      <c r="I7" s="143"/>
      <c r="J7" s="143"/>
      <c r="K7" s="143"/>
      <c r="L7" s="143"/>
      <c r="M7" s="144"/>
    </row>
    <row r="8" spans="2:26" ht="48.75" customHeight="1" x14ac:dyDescent="0.2">
      <c r="B8" s="142" t="s">
        <v>117</v>
      </c>
      <c r="C8" s="143"/>
      <c r="D8" s="143"/>
      <c r="E8" s="143"/>
      <c r="F8" s="143"/>
      <c r="G8" s="143"/>
      <c r="H8" s="143"/>
      <c r="I8" s="143"/>
      <c r="J8" s="143"/>
      <c r="K8" s="143"/>
      <c r="L8" s="143"/>
      <c r="M8" s="144"/>
    </row>
    <row r="9" spans="2:26" ht="34.5" customHeight="1" x14ac:dyDescent="0.2">
      <c r="B9" s="142" t="s">
        <v>114</v>
      </c>
      <c r="C9" s="143"/>
      <c r="D9" s="143"/>
      <c r="E9" s="143"/>
      <c r="F9" s="143"/>
      <c r="G9" s="143"/>
      <c r="H9" s="143"/>
      <c r="I9" s="143"/>
      <c r="J9" s="143"/>
      <c r="K9" s="143"/>
      <c r="L9" s="143"/>
      <c r="M9" s="144"/>
    </row>
    <row r="10" spans="2:26" ht="57" customHeight="1" x14ac:dyDescent="0.2">
      <c r="B10" s="142" t="s">
        <v>236</v>
      </c>
      <c r="C10" s="143"/>
      <c r="D10" s="143"/>
      <c r="E10" s="143"/>
      <c r="F10" s="143"/>
      <c r="G10" s="143"/>
      <c r="H10" s="143"/>
      <c r="I10" s="143"/>
      <c r="J10" s="143"/>
      <c r="K10" s="143"/>
      <c r="L10" s="143"/>
      <c r="M10" s="144"/>
    </row>
    <row r="11" spans="2:26" ht="55.5" customHeight="1" thickBot="1" x14ac:dyDescent="0.25">
      <c r="B11" s="148" t="s">
        <v>106</v>
      </c>
      <c r="C11" s="149"/>
      <c r="D11" s="149"/>
      <c r="E11" s="149"/>
      <c r="F11" s="149"/>
      <c r="G11" s="149"/>
      <c r="H11" s="149"/>
      <c r="I11" s="149"/>
      <c r="J11" s="149"/>
      <c r="K11" s="149"/>
      <c r="L11" s="149"/>
      <c r="M11" s="150"/>
    </row>
    <row r="13" spans="2:26" ht="13.5" thickBot="1" x14ac:dyDescent="0.25">
      <c r="B13" s="51" t="s">
        <v>49</v>
      </c>
    </row>
    <row r="14" spans="2:26" ht="13.5" thickBot="1" x14ac:dyDescent="0.25">
      <c r="B14" s="55"/>
      <c r="C14" s="51" t="s">
        <v>50</v>
      </c>
    </row>
    <row r="15" spans="2:26" ht="13.5" thickBot="1" x14ac:dyDescent="0.25">
      <c r="B15" s="66"/>
      <c r="C15" s="51" t="s">
        <v>51</v>
      </c>
    </row>
    <row r="16" spans="2:26" ht="13.5" thickBot="1" x14ac:dyDescent="0.25">
      <c r="B16" s="56"/>
      <c r="C16" s="51" t="s">
        <v>52</v>
      </c>
    </row>
    <row r="22" spans="3:3" x14ac:dyDescent="0.2">
      <c r="C22" s="73"/>
    </row>
  </sheetData>
  <sheetProtection algorithmName="SHA-512" hashValue="6jqEWL8ml6U06ZxHDK+8n8blm/XiBdizD+TShJqFRfO7qwX2F2QcXqsf9O/ACb1Z0tTKzDWqEDm73A/XjmKy4g==" saltValue="22pn0RW9I1se8IWT/p0C2A==" spinCount="100000" sheet="1" objects="1" scenarios="1"/>
  <protectedRanges>
    <protectedRange sqref="O4:P4" name="Créditos"/>
  </protectedRanges>
  <mergeCells count="9">
    <mergeCell ref="X1:Y1"/>
    <mergeCell ref="B11:M11"/>
    <mergeCell ref="B10:M10"/>
    <mergeCell ref="B8:M8"/>
    <mergeCell ref="T2:W2"/>
    <mergeCell ref="B4:M4"/>
    <mergeCell ref="B6:M6"/>
    <mergeCell ref="B7:M7"/>
    <mergeCell ref="B9:M9"/>
  </mergeCells>
  <pageMargins left="0.51181102362204722" right="0.51181102362204722" top="0.78740157480314965" bottom="0.78740157480314965" header="0.31496062992125984" footer="0.31496062992125984"/>
  <pageSetup paperSize="9" scale="72"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7655-9388-4AA1-BBE2-4EDB451399BD}">
  <sheetPr>
    <pageSetUpPr fitToPage="1"/>
  </sheetPr>
  <dimension ref="B1:AG24"/>
  <sheetViews>
    <sheetView topLeftCell="A6" workbookViewId="0">
      <selection activeCell="J12" sqref="J12"/>
    </sheetView>
  </sheetViews>
  <sheetFormatPr defaultRowHeight="12.75" x14ac:dyDescent="0.2"/>
  <cols>
    <col min="1"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7" width="9.140625" style="51"/>
    <col min="18" max="18" width="9.140625" style="51" customWidth="1"/>
    <col min="19" max="27" width="9.140625" style="51" hidden="1" customWidth="1"/>
    <col min="28" max="29" width="12.7109375" style="51" hidden="1" customWidth="1"/>
    <col min="30" max="30" width="11.85546875" style="51" hidden="1" customWidth="1"/>
    <col min="31" max="33" width="9.140625" style="51" hidden="1" customWidth="1"/>
    <col min="34" max="35" width="9.140625" style="51" customWidth="1"/>
    <col min="36" max="16384" width="9.140625" style="51"/>
  </cols>
  <sheetData>
    <row r="1" spans="2:33" ht="13.5" thickBot="1" x14ac:dyDescent="0.25">
      <c r="T1" s="158" t="s">
        <v>75</v>
      </c>
      <c r="U1" s="159"/>
      <c r="V1" s="159"/>
      <c r="W1" s="160"/>
    </row>
    <row r="2" spans="2:33" s="60" customFormat="1" ht="26.25" thickBot="1" x14ac:dyDescent="0.25">
      <c r="N2" s="61" t="s">
        <v>43</v>
      </c>
      <c r="O2" s="61" t="s">
        <v>82</v>
      </c>
      <c r="P2" s="39" t="s">
        <v>60</v>
      </c>
      <c r="R2" s="51"/>
      <c r="S2" s="51"/>
      <c r="T2" s="169" t="s">
        <v>82</v>
      </c>
      <c r="U2" s="170"/>
      <c r="V2" s="171"/>
      <c r="W2" s="39" t="s">
        <v>60</v>
      </c>
    </row>
    <row r="3" spans="2:33" ht="47.25" customHeight="1" thickBot="1" x14ac:dyDescent="0.25">
      <c r="B3" s="155" t="s">
        <v>121</v>
      </c>
      <c r="C3" s="156"/>
      <c r="D3" s="156"/>
      <c r="E3" s="156"/>
      <c r="F3" s="156"/>
      <c r="G3" s="156"/>
      <c r="H3" s="156"/>
      <c r="I3" s="156"/>
      <c r="J3" s="156"/>
      <c r="K3" s="156"/>
      <c r="L3" s="156"/>
      <c r="M3" s="157"/>
      <c r="N3" s="62">
        <v>10</v>
      </c>
      <c r="O3" s="75">
        <f>COUNTA(C18:C23)</f>
        <v>0</v>
      </c>
      <c r="P3" s="70">
        <f>O3*N3</f>
        <v>0</v>
      </c>
      <c r="T3" s="172">
        <f>COUNTA(T18:T23)</f>
        <v>0</v>
      </c>
      <c r="U3" s="173"/>
      <c r="V3" s="174"/>
      <c r="W3" s="76">
        <f>T3*N3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51" customHeight="1" x14ac:dyDescent="0.2">
      <c r="B6" s="142" t="s">
        <v>122</v>
      </c>
      <c r="C6" s="143"/>
      <c r="D6" s="143"/>
      <c r="E6" s="143"/>
      <c r="F6" s="143"/>
      <c r="G6" s="143"/>
      <c r="H6" s="143"/>
      <c r="I6" s="143"/>
      <c r="J6" s="143"/>
      <c r="K6" s="143"/>
      <c r="L6" s="143"/>
      <c r="M6" s="144"/>
    </row>
    <row r="7" spans="2:33" ht="36.75" customHeight="1" x14ac:dyDescent="0.2">
      <c r="B7" s="142" t="s">
        <v>123</v>
      </c>
      <c r="C7" s="143"/>
      <c r="D7" s="143"/>
      <c r="E7" s="143"/>
      <c r="F7" s="143"/>
      <c r="G7" s="143"/>
      <c r="H7" s="143"/>
      <c r="I7" s="143"/>
      <c r="J7" s="143"/>
      <c r="K7" s="143"/>
      <c r="L7" s="143"/>
      <c r="M7" s="144"/>
    </row>
    <row r="8" spans="2:33" ht="31.5" customHeight="1" x14ac:dyDescent="0.2">
      <c r="B8" s="142" t="s">
        <v>221</v>
      </c>
      <c r="C8" s="143"/>
      <c r="D8" s="143"/>
      <c r="E8" s="143"/>
      <c r="F8" s="143"/>
      <c r="G8" s="143"/>
      <c r="H8" s="143"/>
      <c r="I8" s="143"/>
      <c r="J8" s="143"/>
      <c r="K8" s="143"/>
      <c r="L8" s="143"/>
      <c r="M8" s="144"/>
    </row>
    <row r="9" spans="2:33" ht="37.5" customHeight="1" thickBot="1" x14ac:dyDescent="0.25">
      <c r="B9" s="148" t="s">
        <v>106</v>
      </c>
      <c r="C9" s="149"/>
      <c r="D9" s="149"/>
      <c r="E9" s="149"/>
      <c r="F9" s="149"/>
      <c r="G9" s="149"/>
      <c r="H9" s="149"/>
      <c r="I9" s="149"/>
      <c r="J9" s="149"/>
      <c r="K9" s="149"/>
      <c r="L9" s="149"/>
      <c r="M9" s="150"/>
    </row>
    <row r="11" spans="2:33" x14ac:dyDescent="0.2">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77" t="s">
        <v>64</v>
      </c>
      <c r="C17" s="167" t="s">
        <v>219</v>
      </c>
      <c r="D17" s="167"/>
      <c r="E17" s="167"/>
      <c r="F17" s="167"/>
      <c r="G17" s="167"/>
      <c r="H17" s="167"/>
      <c r="I17" s="167"/>
      <c r="J17" s="78" t="s">
        <v>66</v>
      </c>
      <c r="K17" s="78" t="s">
        <v>67</v>
      </c>
      <c r="L17" s="78" t="s">
        <v>68</v>
      </c>
      <c r="M17" s="78" t="s">
        <v>69</v>
      </c>
      <c r="N17" s="167" t="s">
        <v>46</v>
      </c>
      <c r="O17" s="167"/>
      <c r="P17" s="168"/>
      <c r="S17" s="77" t="s">
        <v>64</v>
      </c>
      <c r="T17" s="167" t="s">
        <v>65</v>
      </c>
      <c r="U17" s="167"/>
      <c r="V17" s="167"/>
      <c r="W17" s="167"/>
      <c r="X17" s="167"/>
      <c r="Y17" s="167"/>
      <c r="Z17" s="167"/>
      <c r="AA17" s="78" t="s">
        <v>66</v>
      </c>
      <c r="AB17" s="78" t="s">
        <v>67</v>
      </c>
      <c r="AC17" s="78" t="s">
        <v>68</v>
      </c>
      <c r="AD17" s="78" t="s">
        <v>69</v>
      </c>
      <c r="AE17" s="167" t="s">
        <v>46</v>
      </c>
      <c r="AF17" s="167"/>
      <c r="AG17" s="168"/>
    </row>
    <row r="18" spans="2:33" ht="51.75" customHeight="1" x14ac:dyDescent="0.2">
      <c r="B18" s="79">
        <v>1</v>
      </c>
      <c r="C18" s="256"/>
      <c r="D18" s="256"/>
      <c r="E18" s="256"/>
      <c r="F18" s="256"/>
      <c r="G18" s="256"/>
      <c r="H18" s="256"/>
      <c r="I18" s="256"/>
      <c r="J18" s="257"/>
      <c r="K18" s="258"/>
      <c r="L18" s="258"/>
      <c r="M18" s="82">
        <f>(L18-K18)/30</f>
        <v>0</v>
      </c>
      <c r="N18" s="254"/>
      <c r="O18" s="254"/>
      <c r="P18" s="255"/>
      <c r="S18" s="79">
        <v>1</v>
      </c>
      <c r="T18" s="164"/>
      <c r="U18" s="164"/>
      <c r="V18" s="164"/>
      <c r="W18" s="164"/>
      <c r="X18" s="164"/>
      <c r="Y18" s="164"/>
      <c r="Z18" s="164"/>
      <c r="AA18" s="80"/>
      <c r="AB18" s="81"/>
      <c r="AC18" s="81"/>
      <c r="AD18" s="82">
        <f>(AC18-AB18)/30</f>
        <v>0</v>
      </c>
      <c r="AE18" s="162"/>
      <c r="AF18" s="162"/>
      <c r="AG18" s="163"/>
    </row>
    <row r="19" spans="2:33" ht="51.75" customHeight="1" x14ac:dyDescent="0.2">
      <c r="B19" s="83">
        <v>2</v>
      </c>
      <c r="C19" s="256"/>
      <c r="D19" s="256"/>
      <c r="E19" s="256"/>
      <c r="F19" s="256"/>
      <c r="G19" s="256"/>
      <c r="H19" s="256"/>
      <c r="I19" s="256"/>
      <c r="J19" s="257"/>
      <c r="K19" s="258"/>
      <c r="L19" s="258"/>
      <c r="M19" s="82">
        <f>(L19-K19)/30</f>
        <v>0</v>
      </c>
      <c r="N19" s="254"/>
      <c r="O19" s="254"/>
      <c r="P19" s="255"/>
      <c r="S19" s="83">
        <v>2</v>
      </c>
      <c r="T19" s="164"/>
      <c r="U19" s="164"/>
      <c r="V19" s="164"/>
      <c r="W19" s="164"/>
      <c r="X19" s="164"/>
      <c r="Y19" s="164"/>
      <c r="Z19" s="164"/>
      <c r="AA19" s="80"/>
      <c r="AB19" s="81"/>
      <c r="AC19" s="81"/>
      <c r="AD19" s="82">
        <f>(AC19-AB19)/30</f>
        <v>0</v>
      </c>
      <c r="AE19" s="162"/>
      <c r="AF19" s="162"/>
      <c r="AG19" s="163"/>
    </row>
    <row r="20" spans="2:33" ht="51.75" customHeight="1" x14ac:dyDescent="0.2">
      <c r="B20" s="83">
        <v>3</v>
      </c>
      <c r="C20" s="256"/>
      <c r="D20" s="256"/>
      <c r="E20" s="256"/>
      <c r="F20" s="256"/>
      <c r="G20" s="256"/>
      <c r="H20" s="256"/>
      <c r="I20" s="256"/>
      <c r="J20" s="257"/>
      <c r="K20" s="258"/>
      <c r="L20" s="258"/>
      <c r="M20" s="82">
        <f>(L20-K20)/30</f>
        <v>0</v>
      </c>
      <c r="N20" s="254"/>
      <c r="O20" s="254"/>
      <c r="P20" s="255"/>
      <c r="S20" s="83">
        <v>3</v>
      </c>
      <c r="T20" s="164"/>
      <c r="U20" s="164"/>
      <c r="V20" s="164"/>
      <c r="W20" s="164"/>
      <c r="X20" s="164"/>
      <c r="Y20" s="164"/>
      <c r="Z20" s="164"/>
      <c r="AA20" s="80"/>
      <c r="AB20" s="81"/>
      <c r="AC20" s="81"/>
      <c r="AD20" s="82">
        <f>(AC20-AB20)/30</f>
        <v>0</v>
      </c>
      <c r="AE20" s="162"/>
      <c r="AF20" s="162"/>
      <c r="AG20" s="163"/>
    </row>
    <row r="21" spans="2:33" ht="51.75" customHeight="1" x14ac:dyDescent="0.2">
      <c r="B21" s="83">
        <v>4</v>
      </c>
      <c r="C21" s="256"/>
      <c r="D21" s="256"/>
      <c r="E21" s="256"/>
      <c r="F21" s="256"/>
      <c r="G21" s="256"/>
      <c r="H21" s="256"/>
      <c r="I21" s="256"/>
      <c r="J21" s="257"/>
      <c r="K21" s="258"/>
      <c r="L21" s="258"/>
      <c r="M21" s="82">
        <v>0</v>
      </c>
      <c r="N21" s="254"/>
      <c r="O21" s="254"/>
      <c r="P21" s="255"/>
      <c r="S21" s="83">
        <v>4</v>
      </c>
      <c r="T21" s="164"/>
      <c r="U21" s="164"/>
      <c r="V21" s="164"/>
      <c r="W21" s="164"/>
      <c r="X21" s="164"/>
      <c r="Y21" s="164"/>
      <c r="Z21" s="164"/>
      <c r="AA21" s="80"/>
      <c r="AB21" s="81"/>
      <c r="AC21" s="81"/>
      <c r="AD21" s="82">
        <v>0</v>
      </c>
      <c r="AE21" s="162"/>
      <c r="AF21" s="162"/>
      <c r="AG21" s="163"/>
    </row>
    <row r="22" spans="2:33" ht="51.75" customHeight="1" x14ac:dyDescent="0.2">
      <c r="B22" s="83">
        <v>5</v>
      </c>
      <c r="C22" s="256"/>
      <c r="D22" s="256"/>
      <c r="E22" s="256"/>
      <c r="F22" s="256"/>
      <c r="G22" s="256"/>
      <c r="H22" s="256"/>
      <c r="I22" s="256"/>
      <c r="J22" s="257"/>
      <c r="K22" s="258"/>
      <c r="L22" s="258"/>
      <c r="M22" s="82">
        <f>(L22-K22)/30</f>
        <v>0</v>
      </c>
      <c r="N22" s="254"/>
      <c r="O22" s="254"/>
      <c r="P22" s="255"/>
      <c r="S22" s="83">
        <v>5</v>
      </c>
      <c r="T22" s="164"/>
      <c r="U22" s="164"/>
      <c r="V22" s="164"/>
      <c r="W22" s="164"/>
      <c r="X22" s="164"/>
      <c r="Y22" s="164"/>
      <c r="Z22" s="164"/>
      <c r="AA22" s="80"/>
      <c r="AB22" s="81"/>
      <c r="AC22" s="81"/>
      <c r="AD22" s="82">
        <f>(AC22-AB22)/30</f>
        <v>0</v>
      </c>
      <c r="AE22" s="162"/>
      <c r="AF22" s="162"/>
      <c r="AG22" s="163"/>
    </row>
    <row r="23" spans="2:33" ht="51.75" customHeight="1" x14ac:dyDescent="0.2">
      <c r="B23" s="83">
        <v>6</v>
      </c>
      <c r="C23" s="256"/>
      <c r="D23" s="256"/>
      <c r="E23" s="256"/>
      <c r="F23" s="256"/>
      <c r="G23" s="256"/>
      <c r="H23" s="256"/>
      <c r="I23" s="256"/>
      <c r="J23" s="257"/>
      <c r="K23" s="258"/>
      <c r="L23" s="258"/>
      <c r="M23" s="82">
        <f>(L23-K23)/30</f>
        <v>0</v>
      </c>
      <c r="N23" s="254"/>
      <c r="O23" s="254"/>
      <c r="P23" s="255"/>
      <c r="S23" s="83">
        <v>6</v>
      </c>
      <c r="T23" s="164"/>
      <c r="U23" s="164"/>
      <c r="V23" s="164"/>
      <c r="W23" s="164"/>
      <c r="X23" s="164"/>
      <c r="Y23" s="164"/>
      <c r="Z23" s="164"/>
      <c r="AA23" s="80"/>
      <c r="AB23" s="81"/>
      <c r="AC23" s="81"/>
      <c r="AD23" s="82">
        <f>(AC23-AB23)/30</f>
        <v>0</v>
      </c>
      <c r="AE23" s="162"/>
      <c r="AF23" s="162"/>
      <c r="AG23" s="163"/>
    </row>
    <row r="24" spans="2:33" ht="51.75" customHeight="1" thickBot="1" x14ac:dyDescent="0.25">
      <c r="B24" s="84"/>
      <c r="C24" s="161"/>
      <c r="D24" s="161"/>
      <c r="E24" s="161"/>
      <c r="F24" s="161"/>
      <c r="G24" s="161"/>
      <c r="H24" s="161"/>
      <c r="I24" s="161"/>
      <c r="J24" s="85"/>
      <c r="K24" s="86"/>
      <c r="L24" s="86"/>
      <c r="M24" s="87"/>
      <c r="N24" s="165"/>
      <c r="O24" s="165"/>
      <c r="P24" s="166"/>
      <c r="S24" s="84"/>
      <c r="T24" s="161"/>
      <c r="U24" s="161"/>
      <c r="V24" s="161"/>
      <c r="W24" s="161"/>
      <c r="X24" s="161"/>
      <c r="Y24" s="161"/>
      <c r="Z24" s="161"/>
      <c r="AA24" s="85"/>
      <c r="AB24" s="86"/>
      <c r="AC24" s="86"/>
      <c r="AD24" s="87"/>
      <c r="AE24" s="165"/>
      <c r="AF24" s="165"/>
      <c r="AG24" s="166"/>
    </row>
  </sheetData>
  <sheetProtection algorithmName="SHA-512" hashValue="K53u/asEpUBxvWm+VzTlmWwTl2/OWPsuzfD0nCRZPCpboOhvCvu+MuxU1UvcbNZU0XeaQM2eozI3N2G+Lfo2Uw==" saltValue="xowWbssqiqbYZHCPLv+rHg==" spinCount="100000" sheet="1" objects="1" scenarios="1"/>
  <protectedRanges>
    <protectedRange sqref="N18:P23" name="Intervalo2"/>
    <protectedRange sqref="C18:L23" name="Intervalo1"/>
  </protectedRanges>
  <mergeCells count="42">
    <mergeCell ref="B9:M9"/>
    <mergeCell ref="T2:V2"/>
    <mergeCell ref="T3:V3"/>
    <mergeCell ref="T1:W1"/>
    <mergeCell ref="T22:Z22"/>
    <mergeCell ref="N17:P17"/>
    <mergeCell ref="N18:P18"/>
    <mergeCell ref="C18:I18"/>
    <mergeCell ref="C17:I17"/>
    <mergeCell ref="B3:M3"/>
    <mergeCell ref="B5:M5"/>
    <mergeCell ref="B6:M6"/>
    <mergeCell ref="B8:M8"/>
    <mergeCell ref="B7:M7"/>
    <mergeCell ref="AE22:AG22"/>
    <mergeCell ref="S16:AG16"/>
    <mergeCell ref="T23:Z23"/>
    <mergeCell ref="AE23:AG23"/>
    <mergeCell ref="T24:Z24"/>
    <mergeCell ref="AE24:AG24"/>
    <mergeCell ref="T20:Z20"/>
    <mergeCell ref="AE20:AG20"/>
    <mergeCell ref="T21:Z21"/>
    <mergeCell ref="AE21:AG21"/>
    <mergeCell ref="T17:Z17"/>
    <mergeCell ref="AE17:AG17"/>
    <mergeCell ref="T18:Z18"/>
    <mergeCell ref="AE18:AG18"/>
    <mergeCell ref="T19:Z19"/>
    <mergeCell ref="AE19:AG19"/>
    <mergeCell ref="C24:I24"/>
    <mergeCell ref="N19:P19"/>
    <mergeCell ref="N20:P20"/>
    <mergeCell ref="N21:P21"/>
    <mergeCell ref="N22:P22"/>
    <mergeCell ref="N23:P23"/>
    <mergeCell ref="C23:I23"/>
    <mergeCell ref="C22:I22"/>
    <mergeCell ref="N24:P24"/>
    <mergeCell ref="C19:I19"/>
    <mergeCell ref="C20:I20"/>
    <mergeCell ref="C21:I21"/>
  </mergeCells>
  <pageMargins left="0.51181102362204722" right="0.51181102362204722" top="0.78740157480314965" bottom="0.78740157480314965" header="0.31496062992125984" footer="0.31496062992125984"/>
  <pageSetup paperSize="9" scale="70" orientation="landscape"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12BA-669E-4AEF-A524-30B6383D8B14}">
  <sheetPr>
    <pageSetUpPr fitToPage="1"/>
  </sheetPr>
  <dimension ref="B1:AG24"/>
  <sheetViews>
    <sheetView workbookViewId="0">
      <selection activeCell="B9" sqref="B9:M9"/>
    </sheetView>
  </sheetViews>
  <sheetFormatPr defaultRowHeight="12.75" x14ac:dyDescent="0.2"/>
  <cols>
    <col min="1"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8" width="9.140625" style="51" customWidth="1"/>
    <col min="19" max="27" width="9.140625" style="51" hidden="1" customWidth="1"/>
    <col min="28" max="29" width="12.7109375" style="51" hidden="1" customWidth="1"/>
    <col min="30" max="30" width="11.85546875" style="51" hidden="1" customWidth="1"/>
    <col min="31" max="33" width="9.140625" style="51" hidden="1" customWidth="1"/>
    <col min="34" max="35" width="9.140625" style="51" customWidth="1"/>
    <col min="36" max="16384" width="9.140625" style="51"/>
  </cols>
  <sheetData>
    <row r="1" spans="2:33" ht="13.5" thickBot="1" x14ac:dyDescent="0.25">
      <c r="T1" s="158" t="s">
        <v>75</v>
      </c>
      <c r="U1" s="159"/>
      <c r="V1" s="159"/>
      <c r="W1" s="160"/>
    </row>
    <row r="2" spans="2:33" s="60" customFormat="1" ht="26.25" thickBot="1" x14ac:dyDescent="0.25">
      <c r="N2" s="61" t="s">
        <v>43</v>
      </c>
      <c r="O2" s="61" t="s">
        <v>83</v>
      </c>
      <c r="P2" s="39" t="s">
        <v>60</v>
      </c>
      <c r="R2" s="51"/>
      <c r="S2" s="51"/>
      <c r="T2" s="169" t="s">
        <v>83</v>
      </c>
      <c r="U2" s="170"/>
      <c r="V2" s="171"/>
      <c r="W2" s="39" t="s">
        <v>60</v>
      </c>
    </row>
    <row r="3" spans="2:33" ht="47.25" customHeight="1" thickBot="1" x14ac:dyDescent="0.25">
      <c r="B3" s="155" t="s">
        <v>203</v>
      </c>
      <c r="C3" s="156"/>
      <c r="D3" s="156"/>
      <c r="E3" s="156"/>
      <c r="F3" s="156"/>
      <c r="G3" s="156"/>
      <c r="H3" s="156"/>
      <c r="I3" s="156"/>
      <c r="J3" s="156"/>
      <c r="K3" s="156"/>
      <c r="L3" s="156"/>
      <c r="M3" s="157"/>
      <c r="N3" s="62">
        <v>2</v>
      </c>
      <c r="O3" s="75">
        <f>COUNTA(C18:C23)</f>
        <v>0</v>
      </c>
      <c r="P3" s="70">
        <f>O3*N3</f>
        <v>0</v>
      </c>
      <c r="T3" s="172">
        <f>COUNTA(T18:T23)</f>
        <v>0</v>
      </c>
      <c r="U3" s="173"/>
      <c r="V3" s="174"/>
      <c r="W3" s="76">
        <f>T3*N3</f>
        <v>0</v>
      </c>
    </row>
    <row r="4" spans="2:33" ht="13.5" thickBot="1" x14ac:dyDescent="0.25"/>
    <row r="5" spans="2:33" ht="13.5" thickBot="1" x14ac:dyDescent="0.25">
      <c r="B5" s="145" t="s">
        <v>101</v>
      </c>
      <c r="C5" s="146"/>
      <c r="D5" s="146"/>
      <c r="E5" s="146"/>
      <c r="F5" s="146"/>
      <c r="G5" s="146"/>
      <c r="H5" s="146"/>
      <c r="I5" s="146"/>
      <c r="J5" s="146"/>
      <c r="K5" s="146"/>
      <c r="L5" s="146"/>
      <c r="M5" s="147"/>
      <c r="O5" s="65"/>
    </row>
    <row r="6" spans="2:33" ht="51.75" customHeight="1" x14ac:dyDescent="0.2">
      <c r="B6" s="142" t="s">
        <v>127</v>
      </c>
      <c r="C6" s="143"/>
      <c r="D6" s="143"/>
      <c r="E6" s="143"/>
      <c r="F6" s="143"/>
      <c r="G6" s="143"/>
      <c r="H6" s="143"/>
      <c r="I6" s="143"/>
      <c r="J6" s="143"/>
      <c r="K6" s="143"/>
      <c r="L6" s="143"/>
      <c r="M6" s="144"/>
    </row>
    <row r="7" spans="2:33" ht="36.75" customHeight="1" x14ac:dyDescent="0.2">
      <c r="B7" s="142" t="s">
        <v>128</v>
      </c>
      <c r="C7" s="143"/>
      <c r="D7" s="143"/>
      <c r="E7" s="143"/>
      <c r="F7" s="143"/>
      <c r="G7" s="143"/>
      <c r="H7" s="143"/>
      <c r="I7" s="143"/>
      <c r="J7" s="143"/>
      <c r="K7" s="143"/>
      <c r="L7" s="143"/>
      <c r="M7" s="144"/>
    </row>
    <row r="8" spans="2:33" ht="31.5" customHeight="1" x14ac:dyDescent="0.2">
      <c r="B8" s="142" t="s">
        <v>222</v>
      </c>
      <c r="C8" s="143"/>
      <c r="D8" s="143"/>
      <c r="E8" s="143"/>
      <c r="F8" s="143"/>
      <c r="G8" s="143"/>
      <c r="H8" s="143"/>
      <c r="I8" s="143"/>
      <c r="J8" s="143"/>
      <c r="K8" s="143"/>
      <c r="L8" s="143"/>
      <c r="M8" s="144"/>
    </row>
    <row r="9" spans="2:33" ht="37.5" customHeight="1" thickBot="1" x14ac:dyDescent="0.25">
      <c r="B9" s="148" t="s">
        <v>106</v>
      </c>
      <c r="C9" s="149"/>
      <c r="D9" s="149"/>
      <c r="E9" s="149"/>
      <c r="F9" s="149"/>
      <c r="G9" s="149"/>
      <c r="H9" s="149"/>
      <c r="I9" s="149"/>
      <c r="J9" s="149"/>
      <c r="K9" s="149"/>
      <c r="L9" s="149"/>
      <c r="M9" s="150"/>
    </row>
    <row r="11" spans="2:33" ht="13.5" thickBot="1" x14ac:dyDescent="0.25">
      <c r="B11" s="51" t="s">
        <v>49</v>
      </c>
    </row>
    <row r="12" spans="2:33" ht="13.5" thickBot="1" x14ac:dyDescent="0.25">
      <c r="B12" s="55"/>
      <c r="C12" s="51" t="s">
        <v>50</v>
      </c>
    </row>
    <row r="13" spans="2:33" ht="13.5" thickBot="1" x14ac:dyDescent="0.25">
      <c r="B13" s="66"/>
      <c r="C13" s="51" t="s">
        <v>51</v>
      </c>
    </row>
    <row r="14" spans="2:33" ht="13.5" thickBot="1" x14ac:dyDescent="0.25">
      <c r="B14" s="56"/>
      <c r="C14" s="51" t="s">
        <v>52</v>
      </c>
    </row>
    <row r="15" spans="2:33" ht="13.5" thickBot="1" x14ac:dyDescent="0.25"/>
    <row r="16" spans="2:33" ht="13.5" thickBot="1" x14ac:dyDescent="0.25">
      <c r="S16" s="124" t="s">
        <v>75</v>
      </c>
      <c r="T16" s="151"/>
      <c r="U16" s="151"/>
      <c r="V16" s="151"/>
      <c r="W16" s="151"/>
      <c r="X16" s="151"/>
      <c r="Y16" s="151"/>
      <c r="Z16" s="151"/>
      <c r="AA16" s="151"/>
      <c r="AB16" s="151"/>
      <c r="AC16" s="151"/>
      <c r="AD16" s="151"/>
      <c r="AE16" s="151"/>
      <c r="AF16" s="151"/>
      <c r="AG16" s="125"/>
    </row>
    <row r="17" spans="2:33" ht="13.5" thickBot="1" x14ac:dyDescent="0.25">
      <c r="B17" s="77" t="s">
        <v>64</v>
      </c>
      <c r="C17" s="167" t="s">
        <v>219</v>
      </c>
      <c r="D17" s="167"/>
      <c r="E17" s="167"/>
      <c r="F17" s="167"/>
      <c r="G17" s="167"/>
      <c r="H17" s="167"/>
      <c r="I17" s="167"/>
      <c r="J17" s="78" t="s">
        <v>66</v>
      </c>
      <c r="K17" s="78" t="s">
        <v>67</v>
      </c>
      <c r="L17" s="78" t="s">
        <v>68</v>
      </c>
      <c r="M17" s="78" t="s">
        <v>69</v>
      </c>
      <c r="N17" s="167" t="s">
        <v>46</v>
      </c>
      <c r="O17" s="167"/>
      <c r="P17" s="168"/>
      <c r="S17" s="77" t="s">
        <v>64</v>
      </c>
      <c r="T17" s="167" t="s">
        <v>65</v>
      </c>
      <c r="U17" s="167"/>
      <c r="V17" s="167"/>
      <c r="W17" s="167"/>
      <c r="X17" s="167"/>
      <c r="Y17" s="167"/>
      <c r="Z17" s="167"/>
      <c r="AA17" s="78" t="s">
        <v>66</v>
      </c>
      <c r="AB17" s="78" t="s">
        <v>67</v>
      </c>
      <c r="AC17" s="78" t="s">
        <v>68</v>
      </c>
      <c r="AD17" s="78" t="s">
        <v>69</v>
      </c>
      <c r="AE17" s="167" t="s">
        <v>46</v>
      </c>
      <c r="AF17" s="167"/>
      <c r="AG17" s="168"/>
    </row>
    <row r="18" spans="2:33" ht="51.75" customHeight="1" x14ac:dyDescent="0.2">
      <c r="B18" s="79">
        <v>1</v>
      </c>
      <c r="C18" s="256"/>
      <c r="D18" s="256"/>
      <c r="E18" s="256"/>
      <c r="F18" s="256"/>
      <c r="G18" s="256"/>
      <c r="H18" s="256"/>
      <c r="I18" s="256"/>
      <c r="J18" s="257"/>
      <c r="K18" s="258"/>
      <c r="L18" s="258"/>
      <c r="M18" s="82">
        <f>(L18-K18)/30</f>
        <v>0</v>
      </c>
      <c r="N18" s="254"/>
      <c r="O18" s="254"/>
      <c r="P18" s="255"/>
      <c r="S18" s="79">
        <v>1</v>
      </c>
      <c r="T18" s="164"/>
      <c r="U18" s="164"/>
      <c r="V18" s="164"/>
      <c r="W18" s="164"/>
      <c r="X18" s="164"/>
      <c r="Y18" s="164"/>
      <c r="Z18" s="164"/>
      <c r="AA18" s="80"/>
      <c r="AB18" s="81"/>
      <c r="AC18" s="81"/>
      <c r="AD18" s="82">
        <f>(AC18-AB18)/30</f>
        <v>0</v>
      </c>
      <c r="AE18" s="162"/>
      <c r="AF18" s="162"/>
      <c r="AG18" s="163"/>
    </row>
    <row r="19" spans="2:33" ht="51.75" customHeight="1" x14ac:dyDescent="0.2">
      <c r="B19" s="83">
        <v>2</v>
      </c>
      <c r="C19" s="256"/>
      <c r="D19" s="256"/>
      <c r="E19" s="256"/>
      <c r="F19" s="256"/>
      <c r="G19" s="256"/>
      <c r="H19" s="256"/>
      <c r="I19" s="256"/>
      <c r="J19" s="257"/>
      <c r="K19" s="258"/>
      <c r="L19" s="258"/>
      <c r="M19" s="82">
        <f>(L19-K19)/30</f>
        <v>0</v>
      </c>
      <c r="N19" s="254"/>
      <c r="O19" s="254"/>
      <c r="P19" s="255"/>
      <c r="S19" s="83">
        <v>2</v>
      </c>
      <c r="T19" s="164"/>
      <c r="U19" s="164"/>
      <c r="V19" s="164"/>
      <c r="W19" s="164"/>
      <c r="X19" s="164"/>
      <c r="Y19" s="164"/>
      <c r="Z19" s="164"/>
      <c r="AA19" s="80"/>
      <c r="AB19" s="81"/>
      <c r="AC19" s="81"/>
      <c r="AD19" s="82">
        <f>(AC19-AB19)/30</f>
        <v>0</v>
      </c>
      <c r="AE19" s="162"/>
      <c r="AF19" s="162"/>
      <c r="AG19" s="163"/>
    </row>
    <row r="20" spans="2:33" ht="51.75" customHeight="1" x14ac:dyDescent="0.2">
      <c r="B20" s="83">
        <v>3</v>
      </c>
      <c r="C20" s="256"/>
      <c r="D20" s="256"/>
      <c r="E20" s="256"/>
      <c r="F20" s="256"/>
      <c r="G20" s="256"/>
      <c r="H20" s="256"/>
      <c r="I20" s="256"/>
      <c r="J20" s="257"/>
      <c r="K20" s="258"/>
      <c r="L20" s="258"/>
      <c r="M20" s="82">
        <f>(L20-K20)/30</f>
        <v>0</v>
      </c>
      <c r="N20" s="254"/>
      <c r="O20" s="254"/>
      <c r="P20" s="255"/>
      <c r="S20" s="83">
        <v>3</v>
      </c>
      <c r="T20" s="164"/>
      <c r="U20" s="164"/>
      <c r="V20" s="164"/>
      <c r="W20" s="164"/>
      <c r="X20" s="164"/>
      <c r="Y20" s="164"/>
      <c r="Z20" s="164"/>
      <c r="AA20" s="80"/>
      <c r="AB20" s="81"/>
      <c r="AC20" s="81"/>
      <c r="AD20" s="82">
        <f>(AC20-AB20)/30</f>
        <v>0</v>
      </c>
      <c r="AE20" s="162"/>
      <c r="AF20" s="162"/>
      <c r="AG20" s="163"/>
    </row>
    <row r="21" spans="2:33" ht="51.75" customHeight="1" x14ac:dyDescent="0.2">
      <c r="B21" s="83">
        <v>4</v>
      </c>
      <c r="C21" s="256"/>
      <c r="D21" s="256"/>
      <c r="E21" s="256"/>
      <c r="F21" s="256"/>
      <c r="G21" s="256"/>
      <c r="H21" s="256"/>
      <c r="I21" s="256"/>
      <c r="J21" s="257"/>
      <c r="K21" s="258"/>
      <c r="L21" s="258"/>
      <c r="M21" s="82">
        <v>0</v>
      </c>
      <c r="N21" s="254"/>
      <c r="O21" s="254"/>
      <c r="P21" s="255"/>
      <c r="S21" s="83">
        <v>4</v>
      </c>
      <c r="T21" s="164"/>
      <c r="U21" s="164"/>
      <c r="V21" s="164"/>
      <c r="W21" s="164"/>
      <c r="X21" s="164"/>
      <c r="Y21" s="164"/>
      <c r="Z21" s="164"/>
      <c r="AA21" s="80"/>
      <c r="AB21" s="81"/>
      <c r="AC21" s="81"/>
      <c r="AD21" s="82">
        <v>0</v>
      </c>
      <c r="AE21" s="162"/>
      <c r="AF21" s="162"/>
      <c r="AG21" s="163"/>
    </row>
    <row r="22" spans="2:33" ht="51.75" customHeight="1" x14ac:dyDescent="0.2">
      <c r="B22" s="83">
        <v>5</v>
      </c>
      <c r="C22" s="256"/>
      <c r="D22" s="256"/>
      <c r="E22" s="256"/>
      <c r="F22" s="256"/>
      <c r="G22" s="256"/>
      <c r="H22" s="256"/>
      <c r="I22" s="256"/>
      <c r="J22" s="257"/>
      <c r="K22" s="258"/>
      <c r="L22" s="258"/>
      <c r="M22" s="82">
        <f>(L22-K22)/30</f>
        <v>0</v>
      </c>
      <c r="N22" s="254"/>
      <c r="O22" s="254"/>
      <c r="P22" s="255"/>
      <c r="S22" s="83">
        <v>5</v>
      </c>
      <c r="T22" s="164"/>
      <c r="U22" s="164"/>
      <c r="V22" s="164"/>
      <c r="W22" s="164"/>
      <c r="X22" s="164"/>
      <c r="Y22" s="164"/>
      <c r="Z22" s="164"/>
      <c r="AA22" s="80"/>
      <c r="AB22" s="81"/>
      <c r="AC22" s="81"/>
      <c r="AD22" s="82">
        <f>(AC22-AB22)/30</f>
        <v>0</v>
      </c>
      <c r="AE22" s="162"/>
      <c r="AF22" s="162"/>
      <c r="AG22" s="163"/>
    </row>
    <row r="23" spans="2:33" ht="51.75" customHeight="1" x14ac:dyDescent="0.2">
      <c r="B23" s="83">
        <v>6</v>
      </c>
      <c r="C23" s="256"/>
      <c r="D23" s="256"/>
      <c r="E23" s="256"/>
      <c r="F23" s="256"/>
      <c r="G23" s="256"/>
      <c r="H23" s="256"/>
      <c r="I23" s="256"/>
      <c r="J23" s="257"/>
      <c r="K23" s="258"/>
      <c r="L23" s="258"/>
      <c r="M23" s="82">
        <f>(L23-K23)/30</f>
        <v>0</v>
      </c>
      <c r="N23" s="254"/>
      <c r="O23" s="254"/>
      <c r="P23" s="255"/>
      <c r="S23" s="83">
        <v>6</v>
      </c>
      <c r="T23" s="164"/>
      <c r="U23" s="164"/>
      <c r="V23" s="164"/>
      <c r="W23" s="164"/>
      <c r="X23" s="164"/>
      <c r="Y23" s="164"/>
      <c r="Z23" s="164"/>
      <c r="AA23" s="80"/>
      <c r="AB23" s="81"/>
      <c r="AC23" s="81"/>
      <c r="AD23" s="82">
        <f>(AC23-AB23)/30</f>
        <v>0</v>
      </c>
      <c r="AE23" s="162"/>
      <c r="AF23" s="162"/>
      <c r="AG23" s="163"/>
    </row>
    <row r="24" spans="2:33" ht="51.75" customHeight="1" thickBot="1" x14ac:dyDescent="0.25">
      <c r="B24" s="84"/>
      <c r="C24" s="161"/>
      <c r="D24" s="161"/>
      <c r="E24" s="161"/>
      <c r="F24" s="161"/>
      <c r="G24" s="161"/>
      <c r="H24" s="161"/>
      <c r="I24" s="161"/>
      <c r="J24" s="85"/>
      <c r="K24" s="86"/>
      <c r="L24" s="86"/>
      <c r="M24" s="87"/>
      <c r="N24" s="165"/>
      <c r="O24" s="165"/>
      <c r="P24" s="166"/>
      <c r="S24" s="84"/>
      <c r="T24" s="161"/>
      <c r="U24" s="161"/>
      <c r="V24" s="161"/>
      <c r="W24" s="161"/>
      <c r="X24" s="161"/>
      <c r="Y24" s="161"/>
      <c r="Z24" s="161"/>
      <c r="AA24" s="85"/>
      <c r="AB24" s="86"/>
      <c r="AC24" s="86"/>
      <c r="AD24" s="87"/>
      <c r="AE24" s="165"/>
      <c r="AF24" s="165"/>
      <c r="AG24" s="166"/>
    </row>
  </sheetData>
  <sheetProtection algorithmName="SHA-512" hashValue="ObgZTPdUwM9Bic7t+Kr6UeHIiE6HQ+Pn+QT28J39a5h8qvt1UTFze0B78JTcWCxHULy3FekrUg7zlTdIcBgIiw==" saltValue="zovgzoA/umYIpcSJVWa/mg==" spinCount="100000" sheet="1" objects="1" scenarios="1"/>
  <protectedRanges>
    <protectedRange sqref="C18:L23 N18:P23" name="Intervalo1"/>
  </protectedRanges>
  <mergeCells count="42">
    <mergeCell ref="T24:Z24"/>
    <mergeCell ref="AE24:AG24"/>
    <mergeCell ref="T21:Z21"/>
    <mergeCell ref="AE21:AG21"/>
    <mergeCell ref="T22:Z22"/>
    <mergeCell ref="AE22:AG22"/>
    <mergeCell ref="T23:Z23"/>
    <mergeCell ref="AE23:AG23"/>
    <mergeCell ref="T18:Z18"/>
    <mergeCell ref="AE18:AG18"/>
    <mergeCell ref="T19:Z19"/>
    <mergeCell ref="AE19:AG19"/>
    <mergeCell ref="T20:Z20"/>
    <mergeCell ref="AE20:AG20"/>
    <mergeCell ref="T1:W1"/>
    <mergeCell ref="T2:V2"/>
    <mergeCell ref="T3:V3"/>
    <mergeCell ref="T17:Z17"/>
    <mergeCell ref="AE17:AG17"/>
    <mergeCell ref="S16:AG16"/>
    <mergeCell ref="C24:I24"/>
    <mergeCell ref="N24:P24"/>
    <mergeCell ref="C21:I21"/>
    <mergeCell ref="N21:P21"/>
    <mergeCell ref="C22:I22"/>
    <mergeCell ref="N22:P22"/>
    <mergeCell ref="C23:I23"/>
    <mergeCell ref="N23:P23"/>
    <mergeCell ref="C20:I20"/>
    <mergeCell ref="N20:P20"/>
    <mergeCell ref="B3:M3"/>
    <mergeCell ref="B5:M5"/>
    <mergeCell ref="B6:M6"/>
    <mergeCell ref="B8:M8"/>
    <mergeCell ref="C17:I17"/>
    <mergeCell ref="N17:P17"/>
    <mergeCell ref="C18:I18"/>
    <mergeCell ref="N18:P18"/>
    <mergeCell ref="C19:I19"/>
    <mergeCell ref="N19:P19"/>
    <mergeCell ref="B7:M7"/>
    <mergeCell ref="B9:M9"/>
  </mergeCells>
  <pageMargins left="0.51181102362204722" right="0.51181102362204722" top="0.78740157480314965" bottom="0.78740157480314965" header="0.31496062992125984" footer="0.31496062992125984"/>
  <pageSetup paperSize="9" scale="70" orientation="landscape" horizontalDpi="0"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8B0C8-E7C8-48EB-B02F-9CD61DF09AAB}">
  <sheetPr>
    <pageSetUpPr fitToPage="1"/>
  </sheetPr>
  <dimension ref="B1:AH24"/>
  <sheetViews>
    <sheetView zoomScale="96" zoomScaleNormal="96" workbookViewId="0">
      <selection activeCell="O8" sqref="O8"/>
    </sheetView>
  </sheetViews>
  <sheetFormatPr defaultRowHeight="12.75" x14ac:dyDescent="0.2"/>
  <cols>
    <col min="1" max="9" width="9.140625" style="51"/>
    <col min="10" max="10" width="11.140625" style="51" customWidth="1"/>
    <col min="11" max="11" width="10.85546875" style="51" customWidth="1"/>
    <col min="12" max="12" width="10.5703125" style="51" bestFit="1" customWidth="1"/>
    <col min="13" max="13" width="12.28515625" style="51" bestFit="1" customWidth="1"/>
    <col min="14" max="14" width="9.140625" style="51"/>
    <col min="15" max="15" width="22.28515625" style="51" customWidth="1"/>
    <col min="16" max="17" width="9.140625" style="51"/>
    <col min="18" max="19" width="9.140625" style="51" customWidth="1"/>
    <col min="20" max="28" width="9.140625" style="51" hidden="1" customWidth="1"/>
    <col min="29" max="30" width="10.7109375" style="51" hidden="1" customWidth="1"/>
    <col min="31" max="31" width="10.5703125" style="51" hidden="1" customWidth="1"/>
    <col min="32" max="34" width="28.5703125" style="51" hidden="1" customWidth="1"/>
    <col min="35" max="35" width="9.140625" style="51" customWidth="1"/>
    <col min="36" max="16384" width="9.140625" style="51"/>
  </cols>
  <sheetData>
    <row r="1" spans="2:34" ht="13.5" thickBot="1" x14ac:dyDescent="0.25">
      <c r="U1" s="158" t="s">
        <v>75</v>
      </c>
      <c r="V1" s="159"/>
      <c r="W1" s="159"/>
      <c r="X1" s="160"/>
    </row>
    <row r="2" spans="2:34" s="60" customFormat="1" ht="26.25" thickBot="1" x14ac:dyDescent="0.25">
      <c r="N2" s="61" t="s">
        <v>43</v>
      </c>
      <c r="O2" s="61" t="s">
        <v>84</v>
      </c>
      <c r="P2" s="39" t="s">
        <v>60</v>
      </c>
      <c r="S2" s="51"/>
      <c r="T2" s="51"/>
      <c r="U2" s="169" t="s">
        <v>84</v>
      </c>
      <c r="V2" s="170"/>
      <c r="W2" s="171"/>
      <c r="X2" s="39" t="s">
        <v>60</v>
      </c>
    </row>
    <row r="3" spans="2:34" ht="47.25" customHeight="1" thickBot="1" x14ac:dyDescent="0.25">
      <c r="B3" s="155" t="s">
        <v>124</v>
      </c>
      <c r="C3" s="156"/>
      <c r="D3" s="156"/>
      <c r="E3" s="156"/>
      <c r="F3" s="156"/>
      <c r="G3" s="156"/>
      <c r="H3" s="156"/>
      <c r="I3" s="156"/>
      <c r="J3" s="156"/>
      <c r="K3" s="156"/>
      <c r="L3" s="156"/>
      <c r="M3" s="157"/>
      <c r="N3" s="62">
        <v>10</v>
      </c>
      <c r="O3" s="88">
        <f>COUNTA(C18:C23)</f>
        <v>0</v>
      </c>
      <c r="P3" s="70">
        <f>O3*N3</f>
        <v>0</v>
      </c>
      <c r="U3" s="175">
        <f>COUNTA(U18:U23)</f>
        <v>0</v>
      </c>
      <c r="V3" s="176"/>
      <c r="W3" s="177"/>
      <c r="X3" s="76">
        <f>U3*N3</f>
        <v>0</v>
      </c>
    </row>
    <row r="4" spans="2:34" ht="13.5" thickBot="1" x14ac:dyDescent="0.25"/>
    <row r="5" spans="2:34" ht="13.5" thickBot="1" x14ac:dyDescent="0.25">
      <c r="B5" s="145" t="s">
        <v>101</v>
      </c>
      <c r="C5" s="146"/>
      <c r="D5" s="146"/>
      <c r="E5" s="146"/>
      <c r="F5" s="146"/>
      <c r="G5" s="146"/>
      <c r="H5" s="146"/>
      <c r="I5" s="146"/>
      <c r="J5" s="146"/>
      <c r="K5" s="146"/>
      <c r="L5" s="146"/>
      <c r="M5" s="147"/>
      <c r="O5" s="65"/>
    </row>
    <row r="6" spans="2:34" ht="59.25" customHeight="1" x14ac:dyDescent="0.2">
      <c r="B6" s="142" t="s">
        <v>125</v>
      </c>
      <c r="C6" s="143"/>
      <c r="D6" s="143"/>
      <c r="E6" s="143"/>
      <c r="F6" s="143"/>
      <c r="G6" s="143"/>
      <c r="H6" s="143"/>
      <c r="I6" s="143"/>
      <c r="J6" s="143"/>
      <c r="K6" s="143"/>
      <c r="L6" s="143"/>
      <c r="M6" s="144"/>
    </row>
    <row r="7" spans="2:34" ht="36.75" customHeight="1" x14ac:dyDescent="0.2">
      <c r="B7" s="142" t="s">
        <v>126</v>
      </c>
      <c r="C7" s="143"/>
      <c r="D7" s="143"/>
      <c r="E7" s="143"/>
      <c r="F7" s="143"/>
      <c r="G7" s="143"/>
      <c r="H7" s="143"/>
      <c r="I7" s="143"/>
      <c r="J7" s="143"/>
      <c r="K7" s="143"/>
      <c r="L7" s="143"/>
      <c r="M7" s="144"/>
    </row>
    <row r="8" spans="2:34" ht="31.5" customHeight="1" x14ac:dyDescent="0.2">
      <c r="B8" s="142" t="s">
        <v>220</v>
      </c>
      <c r="C8" s="143"/>
      <c r="D8" s="143"/>
      <c r="E8" s="143"/>
      <c r="F8" s="143"/>
      <c r="G8" s="143"/>
      <c r="H8" s="143"/>
      <c r="I8" s="143"/>
      <c r="J8" s="143"/>
      <c r="K8" s="143"/>
      <c r="L8" s="143"/>
      <c r="M8" s="144"/>
    </row>
    <row r="9" spans="2:34" ht="37.5" customHeight="1" thickBot="1" x14ac:dyDescent="0.25">
      <c r="B9" s="148" t="s">
        <v>106</v>
      </c>
      <c r="C9" s="149"/>
      <c r="D9" s="149"/>
      <c r="E9" s="149"/>
      <c r="F9" s="149"/>
      <c r="G9" s="149"/>
      <c r="H9" s="149"/>
      <c r="I9" s="149"/>
      <c r="J9" s="149"/>
      <c r="K9" s="149"/>
      <c r="L9" s="149"/>
      <c r="M9" s="150"/>
    </row>
    <row r="11" spans="2:34" x14ac:dyDescent="0.2">
      <c r="B11" s="51" t="s">
        <v>49</v>
      </c>
    </row>
    <row r="12" spans="2:34" ht="13.5" thickBot="1" x14ac:dyDescent="0.25">
      <c r="B12" s="55"/>
      <c r="C12" s="51" t="s">
        <v>50</v>
      </c>
    </row>
    <row r="13" spans="2:34" ht="13.5" thickBot="1" x14ac:dyDescent="0.25">
      <c r="B13" s="66"/>
      <c r="C13" s="51" t="s">
        <v>51</v>
      </c>
    </row>
    <row r="14" spans="2:34" ht="13.5" thickBot="1" x14ac:dyDescent="0.25">
      <c r="B14" s="56"/>
      <c r="C14" s="51" t="s">
        <v>52</v>
      </c>
    </row>
    <row r="15" spans="2:34" ht="13.5" thickBot="1" x14ac:dyDescent="0.25"/>
    <row r="16" spans="2:34" ht="13.5" thickBot="1" x14ac:dyDescent="0.25">
      <c r="T16" s="124" t="s">
        <v>75</v>
      </c>
      <c r="U16" s="151"/>
      <c r="V16" s="151"/>
      <c r="W16" s="151"/>
      <c r="X16" s="151"/>
      <c r="Y16" s="151"/>
      <c r="Z16" s="151"/>
      <c r="AA16" s="151"/>
      <c r="AB16" s="151"/>
      <c r="AC16" s="151"/>
      <c r="AD16" s="151"/>
      <c r="AE16" s="151"/>
      <c r="AF16" s="151"/>
      <c r="AG16" s="151"/>
      <c r="AH16" s="125"/>
    </row>
    <row r="17" spans="2:34" ht="13.5" thickBot="1" x14ac:dyDescent="0.25">
      <c r="B17" s="77" t="s">
        <v>64</v>
      </c>
      <c r="C17" s="167" t="s">
        <v>219</v>
      </c>
      <c r="D17" s="167"/>
      <c r="E17" s="167"/>
      <c r="F17" s="167"/>
      <c r="G17" s="167"/>
      <c r="H17" s="167"/>
      <c r="I17" s="167"/>
      <c r="J17" s="78" t="s">
        <v>66</v>
      </c>
      <c r="K17" s="78" t="s">
        <v>67</v>
      </c>
      <c r="L17" s="78" t="s">
        <v>68</v>
      </c>
      <c r="M17" s="78" t="s">
        <v>69</v>
      </c>
      <c r="N17" s="167" t="s">
        <v>46</v>
      </c>
      <c r="O17" s="167"/>
      <c r="P17" s="168"/>
      <c r="T17" s="77" t="s">
        <v>64</v>
      </c>
      <c r="U17" s="167" t="s">
        <v>65</v>
      </c>
      <c r="V17" s="167"/>
      <c r="W17" s="167"/>
      <c r="X17" s="167"/>
      <c r="Y17" s="167"/>
      <c r="Z17" s="167"/>
      <c r="AA17" s="167"/>
      <c r="AB17" s="78" t="s">
        <v>66</v>
      </c>
      <c r="AC17" s="78" t="s">
        <v>67</v>
      </c>
      <c r="AD17" s="78" t="s">
        <v>68</v>
      </c>
      <c r="AE17" s="78" t="s">
        <v>69</v>
      </c>
      <c r="AF17" s="167" t="s">
        <v>46</v>
      </c>
      <c r="AG17" s="167"/>
      <c r="AH17" s="168"/>
    </row>
    <row r="18" spans="2:34" ht="51.75" customHeight="1" x14ac:dyDescent="0.2">
      <c r="B18" s="79">
        <v>1</v>
      </c>
      <c r="C18" s="256"/>
      <c r="D18" s="256"/>
      <c r="E18" s="256"/>
      <c r="F18" s="256"/>
      <c r="G18" s="256"/>
      <c r="H18" s="256"/>
      <c r="I18" s="256"/>
      <c r="J18" s="257"/>
      <c r="K18" s="258"/>
      <c r="L18" s="258"/>
      <c r="M18" s="82">
        <f>(L18-K18)/30</f>
        <v>0</v>
      </c>
      <c r="N18" s="254"/>
      <c r="O18" s="254"/>
      <c r="P18" s="255"/>
      <c r="T18" s="79">
        <v>1</v>
      </c>
      <c r="U18" s="164"/>
      <c r="V18" s="164"/>
      <c r="W18" s="164"/>
      <c r="X18" s="164"/>
      <c r="Y18" s="164"/>
      <c r="Z18" s="164"/>
      <c r="AA18" s="164"/>
      <c r="AB18" s="80"/>
      <c r="AC18" s="81"/>
      <c r="AD18" s="81"/>
      <c r="AE18" s="82">
        <f>(AD18-AC18)/30</f>
        <v>0</v>
      </c>
      <c r="AF18" s="162"/>
      <c r="AG18" s="162"/>
      <c r="AH18" s="163"/>
    </row>
    <row r="19" spans="2:34" ht="51.75" customHeight="1" x14ac:dyDescent="0.2">
      <c r="B19" s="83">
        <v>2</v>
      </c>
      <c r="C19" s="256"/>
      <c r="D19" s="256"/>
      <c r="E19" s="256"/>
      <c r="F19" s="256"/>
      <c r="G19" s="256"/>
      <c r="H19" s="256"/>
      <c r="I19" s="256"/>
      <c r="J19" s="257"/>
      <c r="K19" s="258"/>
      <c r="L19" s="258"/>
      <c r="M19" s="82">
        <f>(L19-K19)/30</f>
        <v>0</v>
      </c>
      <c r="N19" s="254"/>
      <c r="O19" s="254"/>
      <c r="P19" s="255"/>
      <c r="T19" s="83">
        <v>2</v>
      </c>
      <c r="U19" s="164"/>
      <c r="V19" s="164"/>
      <c r="W19" s="164"/>
      <c r="X19" s="164"/>
      <c r="Y19" s="164"/>
      <c r="Z19" s="164"/>
      <c r="AA19" s="164"/>
      <c r="AB19" s="80"/>
      <c r="AC19" s="81"/>
      <c r="AD19" s="81"/>
      <c r="AE19" s="82">
        <f>(AD19-AC19)/30</f>
        <v>0</v>
      </c>
      <c r="AF19" s="162"/>
      <c r="AG19" s="162"/>
      <c r="AH19" s="163"/>
    </row>
    <row r="20" spans="2:34" ht="51.75" customHeight="1" x14ac:dyDescent="0.2">
      <c r="B20" s="83">
        <v>3</v>
      </c>
      <c r="C20" s="256"/>
      <c r="D20" s="256"/>
      <c r="E20" s="256"/>
      <c r="F20" s="256"/>
      <c r="G20" s="256"/>
      <c r="H20" s="256"/>
      <c r="I20" s="256"/>
      <c r="J20" s="257"/>
      <c r="K20" s="258"/>
      <c r="L20" s="258"/>
      <c r="M20" s="82">
        <f>(L20-K20)/30</f>
        <v>0</v>
      </c>
      <c r="N20" s="254"/>
      <c r="O20" s="254"/>
      <c r="P20" s="255"/>
      <c r="T20" s="83">
        <v>3</v>
      </c>
      <c r="U20" s="164"/>
      <c r="V20" s="164"/>
      <c r="W20" s="164"/>
      <c r="X20" s="164"/>
      <c r="Y20" s="164"/>
      <c r="Z20" s="164"/>
      <c r="AA20" s="164"/>
      <c r="AB20" s="80"/>
      <c r="AC20" s="81"/>
      <c r="AD20" s="81"/>
      <c r="AE20" s="82">
        <f>(AD20-AC20)/30</f>
        <v>0</v>
      </c>
      <c r="AF20" s="162"/>
      <c r="AG20" s="162"/>
      <c r="AH20" s="163"/>
    </row>
    <row r="21" spans="2:34" ht="51.75" customHeight="1" x14ac:dyDescent="0.2">
      <c r="B21" s="83">
        <v>4</v>
      </c>
      <c r="C21" s="256"/>
      <c r="D21" s="256"/>
      <c r="E21" s="256"/>
      <c r="F21" s="256"/>
      <c r="G21" s="256"/>
      <c r="H21" s="256"/>
      <c r="I21" s="256"/>
      <c r="J21" s="257"/>
      <c r="K21" s="258"/>
      <c r="L21" s="258"/>
      <c r="M21" s="82">
        <v>0</v>
      </c>
      <c r="N21" s="254"/>
      <c r="O21" s="254"/>
      <c r="P21" s="255"/>
      <c r="T21" s="83">
        <v>4</v>
      </c>
      <c r="U21" s="164"/>
      <c r="V21" s="164"/>
      <c r="W21" s="164"/>
      <c r="X21" s="164"/>
      <c r="Y21" s="164"/>
      <c r="Z21" s="164"/>
      <c r="AA21" s="164"/>
      <c r="AB21" s="80"/>
      <c r="AC21" s="81"/>
      <c r="AD21" s="81"/>
      <c r="AE21" s="82">
        <v>0</v>
      </c>
      <c r="AF21" s="162"/>
      <c r="AG21" s="162"/>
      <c r="AH21" s="163"/>
    </row>
    <row r="22" spans="2:34" ht="51.75" customHeight="1" x14ac:dyDescent="0.2">
      <c r="B22" s="83">
        <v>5</v>
      </c>
      <c r="C22" s="256"/>
      <c r="D22" s="256"/>
      <c r="E22" s="256"/>
      <c r="F22" s="256"/>
      <c r="G22" s="256"/>
      <c r="H22" s="256"/>
      <c r="I22" s="256"/>
      <c r="J22" s="257"/>
      <c r="K22" s="258"/>
      <c r="L22" s="258"/>
      <c r="M22" s="82">
        <f>(L22-K22)/30</f>
        <v>0</v>
      </c>
      <c r="N22" s="254"/>
      <c r="O22" s="254"/>
      <c r="P22" s="255"/>
      <c r="T22" s="83">
        <v>5</v>
      </c>
      <c r="U22" s="164"/>
      <c r="V22" s="164"/>
      <c r="W22" s="164"/>
      <c r="X22" s="164"/>
      <c r="Y22" s="164"/>
      <c r="Z22" s="164"/>
      <c r="AA22" s="164"/>
      <c r="AB22" s="80"/>
      <c r="AC22" s="81"/>
      <c r="AD22" s="81"/>
      <c r="AE22" s="82">
        <f>(AD22-AC22)/30</f>
        <v>0</v>
      </c>
      <c r="AF22" s="162"/>
      <c r="AG22" s="162"/>
      <c r="AH22" s="163"/>
    </row>
    <row r="23" spans="2:34" ht="51.75" customHeight="1" x14ac:dyDescent="0.2">
      <c r="B23" s="83">
        <v>6</v>
      </c>
      <c r="C23" s="256"/>
      <c r="D23" s="256"/>
      <c r="E23" s="256"/>
      <c r="F23" s="256"/>
      <c r="G23" s="256"/>
      <c r="H23" s="256"/>
      <c r="I23" s="256"/>
      <c r="J23" s="257"/>
      <c r="K23" s="258"/>
      <c r="L23" s="258"/>
      <c r="M23" s="82">
        <f>(L23-K23)/30</f>
        <v>0</v>
      </c>
      <c r="N23" s="254"/>
      <c r="O23" s="254"/>
      <c r="P23" s="255"/>
      <c r="T23" s="83">
        <v>6</v>
      </c>
      <c r="U23" s="164"/>
      <c r="V23" s="164"/>
      <c r="W23" s="164"/>
      <c r="X23" s="164"/>
      <c r="Y23" s="164"/>
      <c r="Z23" s="164"/>
      <c r="AA23" s="164"/>
      <c r="AB23" s="80"/>
      <c r="AC23" s="81"/>
      <c r="AD23" s="81"/>
      <c r="AE23" s="82">
        <f>(AD23-AC23)/30</f>
        <v>0</v>
      </c>
      <c r="AF23" s="162"/>
      <c r="AG23" s="162"/>
      <c r="AH23" s="163"/>
    </row>
    <row r="24" spans="2:34" ht="51.75" customHeight="1" thickBot="1" x14ac:dyDescent="0.25">
      <c r="B24" s="84"/>
      <c r="C24" s="161"/>
      <c r="D24" s="161"/>
      <c r="E24" s="161"/>
      <c r="F24" s="161"/>
      <c r="G24" s="161"/>
      <c r="H24" s="161"/>
      <c r="I24" s="161"/>
      <c r="J24" s="85"/>
      <c r="K24" s="86"/>
      <c r="L24" s="86"/>
      <c r="M24" s="87"/>
      <c r="N24" s="165"/>
      <c r="O24" s="165"/>
      <c r="P24" s="166"/>
      <c r="T24" s="84"/>
      <c r="U24" s="161"/>
      <c r="V24" s="161"/>
      <c r="W24" s="161"/>
      <c r="X24" s="161"/>
      <c r="Y24" s="161"/>
      <c r="Z24" s="161"/>
      <c r="AA24" s="161"/>
      <c r="AB24" s="85"/>
      <c r="AC24" s="86"/>
      <c r="AD24" s="86"/>
      <c r="AE24" s="87"/>
      <c r="AF24" s="165"/>
      <c r="AG24" s="165"/>
      <c r="AH24" s="166"/>
    </row>
  </sheetData>
  <sheetProtection algorithmName="SHA-512" hashValue="Kobs1Gd32KDNJYUxp+eILsqD8Mx0oOrk6ygSJdkfk914evHntDm/Hb5gCzvHdVBmB+nm3CCW1hYDc/5r1zHMLg==" saltValue="yveO5JWU+DYdKLdHXXnsFQ==" spinCount="100000" sheet="1" objects="1" scenarios="1"/>
  <protectedRanges>
    <protectedRange sqref="C18:L23 N18:P23" name="Intervalo1"/>
  </protectedRanges>
  <mergeCells count="42">
    <mergeCell ref="U24:AA24"/>
    <mergeCell ref="AF24:AH24"/>
    <mergeCell ref="U21:AA21"/>
    <mergeCell ref="AF21:AH21"/>
    <mergeCell ref="U22:AA22"/>
    <mergeCell ref="AF22:AH22"/>
    <mergeCell ref="U23:AA23"/>
    <mergeCell ref="AF23:AH23"/>
    <mergeCell ref="U18:AA18"/>
    <mergeCell ref="AF18:AH18"/>
    <mergeCell ref="U19:AA19"/>
    <mergeCell ref="AF19:AH19"/>
    <mergeCell ref="U20:AA20"/>
    <mergeCell ref="AF20:AH20"/>
    <mergeCell ref="U1:X1"/>
    <mergeCell ref="U2:W2"/>
    <mergeCell ref="U3:W3"/>
    <mergeCell ref="U17:AA17"/>
    <mergeCell ref="AF17:AH17"/>
    <mergeCell ref="T16:AH16"/>
    <mergeCell ref="C24:I24"/>
    <mergeCell ref="N24:P24"/>
    <mergeCell ref="C21:I21"/>
    <mergeCell ref="N21:P21"/>
    <mergeCell ref="C22:I22"/>
    <mergeCell ref="N22:P22"/>
    <mergeCell ref="C23:I23"/>
    <mergeCell ref="N23:P23"/>
    <mergeCell ref="C20:I20"/>
    <mergeCell ref="N20:P20"/>
    <mergeCell ref="B3:M3"/>
    <mergeCell ref="B5:M5"/>
    <mergeCell ref="B6:M6"/>
    <mergeCell ref="B7:M7"/>
    <mergeCell ref="B8:M8"/>
    <mergeCell ref="C17:I17"/>
    <mergeCell ref="N17:P17"/>
    <mergeCell ref="C18:I18"/>
    <mergeCell ref="N18:P18"/>
    <mergeCell ref="C19:I19"/>
    <mergeCell ref="N19:P19"/>
    <mergeCell ref="B9:M9"/>
  </mergeCells>
  <pageMargins left="0.51181102362204722" right="0.51181102362204722" top="0.78740157480314965" bottom="0.78740157480314965" header="0.31496062992125984" footer="0.31496062992125984"/>
  <pageSetup paperSize="9"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25</vt:i4>
      </vt:variant>
    </vt:vector>
  </HeadingPairs>
  <TitlesOfParts>
    <vt:vector size="50" baseType="lpstr">
      <vt:lpstr>Anexo II</vt:lpstr>
      <vt:lpstr>Critério1</vt:lpstr>
      <vt:lpstr>Critério2</vt:lpstr>
      <vt:lpstr>Critério3</vt:lpstr>
      <vt:lpstr>Critério4</vt:lpstr>
      <vt:lpstr>Critério5</vt:lpstr>
      <vt:lpstr>Critério6</vt:lpstr>
      <vt:lpstr>Critério7</vt:lpstr>
      <vt:lpstr>Critério8</vt:lpstr>
      <vt:lpstr>Critério9</vt:lpstr>
      <vt:lpstr>Critério10</vt:lpstr>
      <vt:lpstr>Critério11</vt:lpstr>
      <vt:lpstr>Critério12</vt:lpstr>
      <vt:lpstr>Critério13</vt:lpstr>
      <vt:lpstr>Critério14</vt:lpstr>
      <vt:lpstr>Critério15</vt:lpstr>
      <vt:lpstr>Critério16</vt:lpstr>
      <vt:lpstr>Critério17</vt:lpstr>
      <vt:lpstr>Critério18</vt:lpstr>
      <vt:lpstr>Critério19</vt:lpstr>
      <vt:lpstr>Critério20</vt:lpstr>
      <vt:lpstr>Critério21</vt:lpstr>
      <vt:lpstr>Critério22</vt:lpstr>
      <vt:lpstr>Critério23</vt:lpstr>
      <vt:lpstr>Critério24</vt:lpstr>
      <vt:lpstr>'Anexo II'!Area_de_impressao</vt:lpstr>
      <vt:lpstr>Critério1!Area_de_impressao</vt:lpstr>
      <vt:lpstr>Critério10!Area_de_impressao</vt:lpstr>
      <vt:lpstr>Critério11!Area_de_impressao</vt:lpstr>
      <vt:lpstr>Critério12!Area_de_impressao</vt:lpstr>
      <vt:lpstr>Critério13!Area_de_impressao</vt:lpstr>
      <vt:lpstr>Critério14!Area_de_impressao</vt:lpstr>
      <vt:lpstr>Critério15!Area_de_impressao</vt:lpstr>
      <vt:lpstr>Critério16!Area_de_impressao</vt:lpstr>
      <vt:lpstr>Critério17!Area_de_impressao</vt:lpstr>
      <vt:lpstr>Critério18!Area_de_impressao</vt:lpstr>
      <vt:lpstr>Critério19!Area_de_impressao</vt:lpstr>
      <vt:lpstr>Critério2!Area_de_impressao</vt:lpstr>
      <vt:lpstr>Critério20!Area_de_impressao</vt:lpstr>
      <vt:lpstr>Critério21!Area_de_impressao</vt:lpstr>
      <vt:lpstr>Critério22!Area_de_impressao</vt:lpstr>
      <vt:lpstr>Critério23!Area_de_impressao</vt:lpstr>
      <vt:lpstr>Critério24!Area_de_impressao</vt:lpstr>
      <vt:lpstr>Critério3!Area_de_impressao</vt:lpstr>
      <vt:lpstr>Critério4!Area_de_impressao</vt:lpstr>
      <vt:lpstr>Critério5!Area_de_impressao</vt:lpstr>
      <vt:lpstr>Critério6!Area_de_impressao</vt:lpstr>
      <vt:lpstr>Critério7!Area_de_impressao</vt:lpstr>
      <vt:lpstr>Critério8!Area_de_impressao</vt:lpstr>
      <vt:lpstr>Critério9!Area_de_impressao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Fernandes de Andrade</dc:creator>
  <cp:lastModifiedBy>Ricardo Fernandes de Andrade</cp:lastModifiedBy>
  <cp:lastPrinted>2024-11-23T23:26:27Z</cp:lastPrinted>
  <dcterms:created xsi:type="dcterms:W3CDTF">2023-11-21T13:46:35Z</dcterms:created>
  <dcterms:modified xsi:type="dcterms:W3CDTF">2025-12-17T17:23:55Z</dcterms:modified>
</cp:coreProperties>
</file>